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checkCompatibility="1" autoCompressPictures="0"/>
  <bookViews>
    <workbookView xWindow="300" yWindow="0" windowWidth="45020" windowHeight="21380" tabRatio="700" firstSheet="1" activeTab="3"/>
  </bookViews>
  <sheets>
    <sheet name="Group WP list" sheetId="1" r:id="rId1"/>
    <sheet name="WP list" sheetId="5" r:id="rId2"/>
    <sheet name="WT6 Project effort beneficiary" sheetId="2" r:id="rId3"/>
    <sheet name="WT7 Project effort by activity" sheetId="4" r:id="rId4"/>
    <sheet name="STaff effort in Proposal" sheetId="6" r:id="rId5"/>
    <sheet name="Amend 2" sheetId="9" r:id="rId6"/>
  </sheets>
  <definedNames>
    <definedName name="_ftn1" localSheetId="0">'Group WP list'!$B$20</definedName>
    <definedName name="_ftn2" localSheetId="0">'Group WP list'!$B$21</definedName>
    <definedName name="_ftn3" localSheetId="0">'Group WP list'!$B$22</definedName>
    <definedName name="_ftn4" localSheetId="0">'Group WP list'!$B$23</definedName>
    <definedName name="_ftn5" localSheetId="0">'Group WP list'!$B$24</definedName>
    <definedName name="_ftnref1" localSheetId="0">'Group WP list'!$B$7</definedName>
    <definedName name="_ftnref2" localSheetId="0">'Group WP list'!$D$6</definedName>
    <definedName name="_ftnref3" localSheetId="0">'Group WP list'!$E$8</definedName>
    <definedName name="_ftnref4" localSheetId="0">'Group WP list'!$G$6</definedName>
    <definedName name="_ftnref5" localSheetId="0">'Group WP list'!$H$7</definedName>
    <definedName name="_Ref151243660" localSheetId="0">'Group WP list'!$H$7</definedName>
    <definedName name="_Toc152061174" localSheetId="0">'Group WP list'!$B$5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9" i="4" l="1"/>
  <c r="AR7" i="4"/>
  <c r="AQ23" i="4"/>
  <c r="AQ7" i="4"/>
  <c r="J45" i="2"/>
  <c r="I45" i="2"/>
  <c r="H45" i="2"/>
  <c r="G45" i="2"/>
  <c r="F45" i="2"/>
  <c r="E45" i="2"/>
  <c r="D45" i="2"/>
  <c r="C45" i="2"/>
  <c r="K45" i="2"/>
  <c r="C44" i="2"/>
  <c r="AQ9" i="4"/>
  <c r="D44" i="2"/>
  <c r="AQ16" i="4"/>
  <c r="E44" i="2"/>
  <c r="F44" i="2"/>
  <c r="AQ30" i="4"/>
  <c r="G44" i="2"/>
  <c r="J44" i="2"/>
  <c r="AQ39" i="4"/>
  <c r="I44" i="2"/>
  <c r="K44" i="2"/>
  <c r="AP39" i="4"/>
  <c r="I43" i="2"/>
  <c r="K43" i="2"/>
  <c r="H44" i="2"/>
  <c r="AB39" i="4"/>
  <c r="D10" i="4"/>
  <c r="D11" i="4"/>
  <c r="D12" i="4"/>
  <c r="D13" i="4"/>
  <c r="D14" i="4"/>
  <c r="D15" i="4"/>
  <c r="D17" i="4"/>
  <c r="D18" i="4"/>
  <c r="D19" i="4"/>
  <c r="D20" i="4"/>
  <c r="D21" i="4"/>
  <c r="D22" i="4"/>
  <c r="D24" i="4"/>
  <c r="D25" i="4"/>
  <c r="D26" i="4"/>
  <c r="D27" i="4"/>
  <c r="D28" i="4"/>
  <c r="D29" i="4"/>
  <c r="D31" i="4"/>
  <c r="D32" i="4"/>
  <c r="D33" i="4"/>
  <c r="D34" i="4"/>
  <c r="D36" i="4"/>
  <c r="D37" i="4"/>
  <c r="D38" i="4"/>
  <c r="D40" i="4"/>
  <c r="D41" i="4"/>
  <c r="D42" i="4"/>
  <c r="D43" i="4"/>
  <c r="D44" i="4"/>
  <c r="AG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C39" i="4"/>
  <c r="AD39" i="4"/>
  <c r="AE39" i="4"/>
  <c r="AF39" i="4"/>
  <c r="AH39" i="4"/>
  <c r="AI39" i="4"/>
  <c r="AJ39" i="4"/>
  <c r="AK39" i="4"/>
  <c r="AL39" i="4"/>
  <c r="AM39" i="4"/>
  <c r="AN39" i="4"/>
  <c r="AO39" i="4"/>
  <c r="AR39" i="4"/>
  <c r="D39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D35" i="4"/>
  <c r="AG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H30" i="4"/>
  <c r="AI30" i="4"/>
  <c r="AJ30" i="4"/>
  <c r="AK30" i="4"/>
  <c r="AL30" i="4"/>
  <c r="AM30" i="4"/>
  <c r="AN30" i="4"/>
  <c r="AO30" i="4"/>
  <c r="AP30" i="4"/>
  <c r="AR30" i="4"/>
  <c r="D30" i="4"/>
  <c r="AG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H23" i="4"/>
  <c r="AI23" i="4"/>
  <c r="AJ23" i="4"/>
  <c r="AK23" i="4"/>
  <c r="AL23" i="4"/>
  <c r="AM23" i="4"/>
  <c r="AN23" i="4"/>
  <c r="AO23" i="4"/>
  <c r="AP23" i="4"/>
  <c r="AR23" i="4"/>
  <c r="D23" i="4"/>
  <c r="AG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H16" i="4"/>
  <c r="AI16" i="4"/>
  <c r="AJ16" i="4"/>
  <c r="AK16" i="4"/>
  <c r="AL16" i="4"/>
  <c r="AM16" i="4"/>
  <c r="AN16" i="4"/>
  <c r="AO16" i="4"/>
  <c r="AP16" i="4"/>
  <c r="AR16" i="4"/>
  <c r="D16" i="4"/>
  <c r="AB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D9" i="4"/>
  <c r="D8" i="4"/>
  <c r="D47" i="9"/>
  <c r="D46" i="9"/>
  <c r="D45" i="9"/>
  <c r="D44" i="9"/>
  <c r="D43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D41" i="9"/>
  <c r="D40" i="9"/>
  <c r="D39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D37" i="9"/>
  <c r="D36" i="9"/>
  <c r="D35" i="9"/>
  <c r="D34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D32" i="9"/>
  <c r="D31" i="9"/>
  <c r="D30" i="9"/>
  <c r="D29" i="9"/>
  <c r="D28" i="9"/>
  <c r="D27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D25" i="9"/>
  <c r="D24" i="9"/>
  <c r="D23" i="9"/>
  <c r="D22" i="9"/>
  <c r="D21" i="9"/>
  <c r="D20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D18" i="9"/>
  <c r="D17" i="9"/>
  <c r="D16" i="9"/>
  <c r="D15" i="9"/>
  <c r="D14" i="9"/>
  <c r="D13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D11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E43" i="2"/>
  <c r="F43" i="2"/>
  <c r="G43" i="2"/>
  <c r="H43" i="2"/>
  <c r="J43" i="2"/>
  <c r="D43" i="2"/>
  <c r="C43" i="2"/>
  <c r="AP7" i="4"/>
  <c r="D7" i="4"/>
  <c r="H7" i="4"/>
  <c r="K7" i="4"/>
  <c r="L7" i="4"/>
  <c r="O7" i="4"/>
  <c r="P7" i="4"/>
  <c r="S7" i="4"/>
  <c r="T7" i="4"/>
  <c r="U7" i="4"/>
  <c r="V7" i="4"/>
  <c r="W7" i="4"/>
  <c r="X7" i="4"/>
  <c r="Z7" i="4"/>
  <c r="AA7" i="4"/>
  <c r="AB7" i="4"/>
  <c r="AD7" i="4"/>
  <c r="AF7" i="4"/>
  <c r="AG7" i="4"/>
  <c r="AH7" i="4"/>
  <c r="AI7" i="4"/>
  <c r="G7" i="4"/>
  <c r="F7" i="4"/>
  <c r="E7" i="4"/>
  <c r="C43" i="6"/>
  <c r="C42" i="6"/>
  <c r="C41" i="6"/>
  <c r="C40" i="6"/>
  <c r="C39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C37" i="6"/>
  <c r="C36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C34" i="6"/>
  <c r="C33" i="6"/>
  <c r="C32" i="6"/>
  <c r="C31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C29" i="6"/>
  <c r="C28" i="6"/>
  <c r="C27" i="6"/>
  <c r="C26" i="6"/>
  <c r="C25" i="6"/>
  <c r="C24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C22" i="6"/>
  <c r="C21" i="6"/>
  <c r="C20" i="6"/>
  <c r="C19" i="6"/>
  <c r="C18" i="6"/>
  <c r="C17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C15" i="6"/>
  <c r="C14" i="6"/>
  <c r="C13" i="6"/>
  <c r="C12" i="6"/>
  <c r="C11" i="6"/>
  <c r="C10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8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C7" i="2"/>
  <c r="J38" i="2"/>
  <c r="J17" i="2"/>
  <c r="J23" i="2"/>
  <c r="J42" i="2"/>
  <c r="J39" i="2"/>
  <c r="J41" i="2"/>
  <c r="J40" i="2"/>
  <c r="J37" i="2"/>
  <c r="J6" i="2"/>
  <c r="J7" i="2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47" i="2"/>
  <c r="I11" i="2"/>
  <c r="I15" i="2"/>
  <c r="I16" i="2"/>
  <c r="I8" i="2"/>
  <c r="I17" i="2"/>
  <c r="I28" i="2"/>
  <c r="I30" i="2"/>
  <c r="I34" i="2"/>
  <c r="I35" i="2"/>
  <c r="I6" i="2"/>
  <c r="I7" i="2"/>
  <c r="I9" i="2"/>
  <c r="I10" i="2"/>
  <c r="I12" i="2"/>
  <c r="I13" i="2"/>
  <c r="I14" i="2"/>
  <c r="I18" i="2"/>
  <c r="I19" i="2"/>
  <c r="I20" i="2"/>
  <c r="I21" i="2"/>
  <c r="I22" i="2"/>
  <c r="I23" i="2"/>
  <c r="I24" i="2"/>
  <c r="I25" i="2"/>
  <c r="I26" i="2"/>
  <c r="I27" i="2"/>
  <c r="I29" i="2"/>
  <c r="I31" i="2"/>
  <c r="I32" i="2"/>
  <c r="I33" i="2"/>
  <c r="I36" i="2"/>
  <c r="I37" i="2"/>
  <c r="I38" i="2"/>
  <c r="I39" i="2"/>
  <c r="I40" i="2"/>
  <c r="I41" i="2"/>
  <c r="I42" i="2"/>
  <c r="I47" i="2"/>
  <c r="H11" i="2"/>
  <c r="H6" i="2"/>
  <c r="H7" i="2"/>
  <c r="H8" i="2"/>
  <c r="H9" i="2"/>
  <c r="H10" i="2"/>
  <c r="H13" i="2"/>
  <c r="H20" i="2"/>
  <c r="H12" i="2"/>
  <c r="H25" i="2"/>
  <c r="H14" i="2"/>
  <c r="H15" i="2"/>
  <c r="H16" i="2"/>
  <c r="H17" i="2"/>
  <c r="H18" i="2"/>
  <c r="H19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7" i="2"/>
  <c r="G37" i="2"/>
  <c r="G38" i="2"/>
  <c r="G39" i="2"/>
  <c r="G40" i="2"/>
  <c r="G41" i="2"/>
  <c r="G42" i="2"/>
  <c r="G6" i="2"/>
  <c r="G10" i="2"/>
  <c r="G8" i="2"/>
  <c r="G7" i="2"/>
  <c r="G33" i="2"/>
  <c r="G21" i="2"/>
  <c r="G9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47" i="2"/>
  <c r="F39" i="2"/>
  <c r="F38" i="2"/>
  <c r="F8" i="2"/>
  <c r="F20" i="2"/>
  <c r="F7" i="2"/>
  <c r="F14" i="2"/>
  <c r="F26" i="2"/>
  <c r="F6" i="2"/>
  <c r="F13" i="2"/>
  <c r="F24" i="2"/>
  <c r="F9" i="2"/>
  <c r="F12" i="2"/>
  <c r="F33" i="2"/>
  <c r="F10" i="2"/>
  <c r="F11" i="2"/>
  <c r="F15" i="2"/>
  <c r="F16" i="2"/>
  <c r="F17" i="2"/>
  <c r="F18" i="2"/>
  <c r="F19" i="2"/>
  <c r="F21" i="2"/>
  <c r="F22" i="2"/>
  <c r="F23" i="2"/>
  <c r="F25" i="2"/>
  <c r="F27" i="2"/>
  <c r="F28" i="2"/>
  <c r="F29" i="2"/>
  <c r="F30" i="2"/>
  <c r="F31" i="2"/>
  <c r="F32" i="2"/>
  <c r="F34" i="2"/>
  <c r="F35" i="2"/>
  <c r="F36" i="2"/>
  <c r="F37" i="2"/>
  <c r="F40" i="2"/>
  <c r="F41" i="2"/>
  <c r="F42" i="2"/>
  <c r="F4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7" i="2"/>
  <c r="D40" i="2"/>
  <c r="D37" i="2"/>
  <c r="D24" i="2"/>
  <c r="D6" i="2"/>
  <c r="D8" i="2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D39" i="2"/>
  <c r="D41" i="2"/>
  <c r="D42" i="2"/>
  <c r="D47" i="2"/>
  <c r="C14" i="2"/>
  <c r="C8" i="2"/>
  <c r="C39" i="2"/>
  <c r="C41" i="2"/>
  <c r="C17" i="2"/>
  <c r="C6" i="2"/>
  <c r="C9" i="2"/>
  <c r="C10" i="2"/>
  <c r="C11" i="2"/>
  <c r="C12" i="2"/>
  <c r="C13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0" i="2"/>
  <c r="C42" i="2"/>
  <c r="C47" i="2"/>
  <c r="H37" i="5"/>
  <c r="H36" i="5"/>
  <c r="AO7" i="4"/>
  <c r="AN7" i="4"/>
  <c r="AM7" i="4"/>
  <c r="AL7" i="4"/>
  <c r="AK7" i="4"/>
  <c r="AJ7" i="4"/>
  <c r="K42" i="2"/>
  <c r="K41" i="2"/>
  <c r="K40" i="2"/>
  <c r="K39" i="2"/>
  <c r="K38" i="2"/>
  <c r="K37" i="2"/>
  <c r="H39" i="5"/>
  <c r="H40" i="5"/>
  <c r="H41" i="5"/>
  <c r="H42" i="5"/>
  <c r="H38" i="5"/>
  <c r="H35" i="5"/>
  <c r="H34" i="5"/>
  <c r="H30" i="5"/>
  <c r="H31" i="5"/>
  <c r="H32" i="5"/>
  <c r="H33" i="5"/>
  <c r="H29" i="5"/>
  <c r="H23" i="5"/>
  <c r="H24" i="5"/>
  <c r="H25" i="5"/>
  <c r="H26" i="5"/>
  <c r="H27" i="5"/>
  <c r="H28" i="5"/>
  <c r="H22" i="5"/>
  <c r="H16" i="5"/>
  <c r="H17" i="5"/>
  <c r="H18" i="5"/>
  <c r="H19" i="5"/>
  <c r="H20" i="5"/>
  <c r="H21" i="5"/>
  <c r="H15" i="5"/>
  <c r="H10" i="5"/>
  <c r="H11" i="5"/>
  <c r="H12" i="5"/>
  <c r="H13" i="5"/>
  <c r="H14" i="5"/>
  <c r="H7" i="5"/>
  <c r="H43" i="5"/>
  <c r="G9" i="1"/>
  <c r="G16" i="1"/>
  <c r="G15" i="1"/>
  <c r="G11" i="1"/>
  <c r="G12" i="1"/>
  <c r="G13" i="1"/>
  <c r="G10" i="1"/>
  <c r="G14" i="1"/>
  <c r="G17" i="1"/>
  <c r="N17" i="1"/>
  <c r="N10" i="1"/>
  <c r="M10" i="1"/>
  <c r="N11" i="1"/>
  <c r="M11" i="1"/>
  <c r="N12" i="1"/>
  <c r="M12" i="1"/>
  <c r="N13" i="1"/>
  <c r="M13" i="1"/>
  <c r="N14" i="1"/>
  <c r="M14" i="1"/>
  <c r="N15" i="1"/>
  <c r="M15" i="1"/>
  <c r="N16" i="1"/>
  <c r="M16" i="1"/>
  <c r="N9" i="1"/>
  <c r="M9" i="1"/>
  <c r="I7" i="4"/>
  <c r="J7" i="4"/>
  <c r="M7" i="4"/>
  <c r="N7" i="4"/>
  <c r="Q7" i="4"/>
  <c r="R7" i="4"/>
  <c r="Y7" i="4"/>
  <c r="AC7" i="4"/>
  <c r="AE7" i="4"/>
  <c r="K3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7" i="2"/>
  <c r="K47" i="2"/>
  <c r="K6" i="2"/>
  <c r="H9" i="5"/>
  <c r="H8" i="5"/>
  <c r="H44" i="5"/>
</calcChain>
</file>

<file path=xl/comments1.xml><?xml version="1.0" encoding="utf-8"?>
<comments xmlns="http://schemas.openxmlformats.org/spreadsheetml/2006/main">
  <authors>
    <author>Constantinos Mylonas</author>
  </authors>
  <commentList>
    <comment ref="AA11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Previously it was 76</t>
        </r>
      </text>
    </comment>
    <comment ref="W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Previous was 6.5 PM</t>
        </r>
      </text>
    </comment>
    <comment ref="E18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From Kotzamanis 2 Aug 2013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I reduced it from 22, to account for the reduction in budget from 75K to 45 K (proportionally).  I did not get the number from Marisol</t>
        </r>
      </text>
    </comment>
    <comment ref="X18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Reduced from 0.7 to account for the reduciton in budget</t>
        </r>
      </text>
    </comment>
    <comment ref="S1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I reduced it from 5.5 to account for the reduction in budget (10K).  Did not get number yet from Cova</t>
        </r>
      </text>
    </comment>
    <comment ref="V2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was 1,40
</t>
        </r>
      </text>
    </comment>
    <comment ref="V3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was 3,3
</t>
        </r>
      </text>
    </comment>
    <comment ref="E36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44 Kathrios, 21.6 Chatzifotis, 3.5 Fountoulaki, 4 Kotou
New numbers after addition to panterlis</t>
        </r>
      </text>
    </comment>
    <comment ref="O4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Initial value was 24,88</t>
        </r>
      </text>
    </comment>
    <comment ref="AP4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Πprevious was 13,2.  Plus 3 PM from AU.  Check if this is OK with HRH</t>
        </r>
      </text>
    </comment>
    <comment ref="J4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Was 11.5
</t>
        </r>
      </text>
    </comment>
    <comment ref="V4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Was 10,6
</t>
        </r>
      </text>
    </comment>
  </commentList>
</comments>
</file>

<file path=xl/comments2.xml><?xml version="1.0" encoding="utf-8"?>
<comments xmlns="http://schemas.openxmlformats.org/spreadsheetml/2006/main">
  <authors>
    <author>Constantinos Mylonas</author>
  </authors>
  <commentList>
    <comment ref="E21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From Kotzamanis 2 Aug 2013</t>
        </r>
      </text>
    </comment>
    <comment ref="F21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I reduced it from 22, to account for the reduction in budget from 75K to 45 K (proportionally).  I did not get the number from Marisol</t>
        </r>
      </text>
    </comment>
    <comment ref="X21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Reduced from 0.7 to account for the reduciton in budget</t>
        </r>
      </text>
    </comment>
    <comment ref="S2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I reduced it from 5.5 to account for the reduction in budget (10K).  Did not get number yet from Cova</t>
        </r>
      </text>
    </comment>
    <comment ref="E3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44 Kathrios, 21.6 Chatzifotis, 3.5 Fountoulaki, 4 Kotou
New numbers after addition to panterlis</t>
        </r>
      </text>
    </comment>
  </commentList>
</comments>
</file>

<file path=xl/sharedStrings.xml><?xml version="1.0" encoding="utf-8"?>
<sst xmlns="http://schemas.openxmlformats.org/spreadsheetml/2006/main" count="624" uniqueCount="289">
  <si>
    <t>Work package</t>
  </si>
  <si>
    <t>No[1]</t>
  </si>
  <si>
    <t>Work package title</t>
  </si>
  <si>
    <t>Type of activity[2]</t>
  </si>
  <si>
    <t>Lead</t>
  </si>
  <si>
    <t>participant</t>
  </si>
  <si>
    <t>No[3]</t>
  </si>
  <si>
    <t>Lead participant short name</t>
  </si>
  <si>
    <t>Person-months[4]</t>
  </si>
  <si>
    <t>Start</t>
  </si>
  <si>
    <t>month[5]</t>
  </si>
  <si>
    <t>End</t>
  </si>
  <si>
    <t>month</t>
  </si>
  <si>
    <t>TOTAL</t>
  </si>
  <si>
    <t>[1] Work package number: WP 1 – WP n.</t>
  </si>
  <si>
    <t>[2] Please indicate one activity per work package: RTD = Research and technological development (; DEM = Demonstration; MGT = Management of the consortium; OTHER = Other specific activities, if applicable in this call including any activities to prepare for the dissemination and/or exploitation of project results, and coordination activities) According to the description of the funding scheme given previously.</t>
  </si>
  <si>
    <t>[3] Number of the participant leading the work in this work package.</t>
  </si>
  <si>
    <t>[4] The total number of person-months allocated to each work package.</t>
  </si>
  <si>
    <t>[5] Measured in months from the project start date (month 1).</t>
  </si>
  <si>
    <t>Dissemination</t>
  </si>
  <si>
    <t>MGT</t>
  </si>
  <si>
    <t>OTHER</t>
  </si>
  <si>
    <t>RTD</t>
  </si>
  <si>
    <t>Reproduction and Genetics</t>
  </si>
  <si>
    <t>Nutrition</t>
  </si>
  <si>
    <t>Larval Husbandry</t>
  </si>
  <si>
    <t>Grow out Husbandry</t>
  </si>
  <si>
    <t>Fish Health</t>
  </si>
  <si>
    <t>Socioeconomics</t>
  </si>
  <si>
    <t>HCMR</t>
  </si>
  <si>
    <t>IRTA</t>
  </si>
  <si>
    <t>UNIABDN</t>
  </si>
  <si>
    <t>LEI</t>
  </si>
  <si>
    <t>Participant no./short name</t>
  </si>
  <si>
    <t>Total person months</t>
  </si>
  <si>
    <t>Total</t>
  </si>
  <si>
    <t xml:space="preserve">Table 1.3 e: </t>
  </si>
  <si>
    <t>Summary of staff effort</t>
  </si>
  <si>
    <t xml:space="preserve">Table 1.3 a: </t>
  </si>
  <si>
    <t>Work package list</t>
  </si>
  <si>
    <t>NCM</t>
  </si>
  <si>
    <t>1. HCMR</t>
  </si>
  <si>
    <t>3. IRTA</t>
  </si>
  <si>
    <t>5. UNIABDN</t>
  </si>
  <si>
    <t>6. LEI</t>
  </si>
  <si>
    <t>7. IMR</t>
  </si>
  <si>
    <t>8. IEO</t>
  </si>
  <si>
    <t>11. AU</t>
  </si>
  <si>
    <t>12. APROMAR</t>
  </si>
  <si>
    <t>14. IFREMER</t>
  </si>
  <si>
    <t>DIVERSIFY</t>
  </si>
  <si>
    <t>KBBE 2013.1.2.09. Diversification of fish species and products in aquaculture</t>
  </si>
  <si>
    <t>4.IOLR</t>
  </si>
  <si>
    <t>15. ULL</t>
  </si>
  <si>
    <t>16. FUNDP</t>
  </si>
  <si>
    <t>17. NIFES</t>
  </si>
  <si>
    <t>21. DTU</t>
  </si>
  <si>
    <t>WP1 Mgmt</t>
  </si>
  <si>
    <t>WP8 Dissemination</t>
  </si>
  <si>
    <t>WP2 Reproduction and Genetics</t>
  </si>
  <si>
    <t>WP3 Nutrition</t>
  </si>
  <si>
    <t>WP4 larval husbandry</t>
  </si>
  <si>
    <t>WP5 Grow out husbandry</t>
  </si>
  <si>
    <t>WP6 Fish health</t>
  </si>
  <si>
    <t>WP7 Socioeconomics</t>
  </si>
  <si>
    <t>19. CMRM</t>
  </si>
  <si>
    <t>18. CTAQUA</t>
  </si>
  <si>
    <t>13. UNIBA</t>
  </si>
  <si>
    <t>9. UL</t>
  </si>
  <si>
    <t>WP1 Management</t>
  </si>
  <si>
    <t>Calculation of staff effort per parter and sub WP</t>
  </si>
  <si>
    <t>WP2 Repro</t>
  </si>
  <si>
    <t>WP4 Larvae</t>
  </si>
  <si>
    <t>WP5 Grow out</t>
  </si>
  <si>
    <t>WP6 Health</t>
  </si>
  <si>
    <t>WP7 SocioEco</t>
  </si>
  <si>
    <t>20. SARC</t>
  </si>
  <si>
    <t>23. ARGO</t>
  </si>
  <si>
    <t>24. ITICAL</t>
  </si>
  <si>
    <t>27. FORKYS</t>
  </si>
  <si>
    <t>28. CANEXMAR</t>
  </si>
  <si>
    <t>29. ASIALOR</t>
  </si>
  <si>
    <t>SMEs</t>
  </si>
  <si>
    <t>RTDs</t>
  </si>
  <si>
    <t>10. TU/e</t>
  </si>
  <si>
    <t>CTAQUA</t>
  </si>
  <si>
    <t>4. IOLR</t>
  </si>
  <si>
    <t>RTD partners</t>
  </si>
  <si>
    <t>SME partners</t>
  </si>
  <si>
    <t>26. GEI</t>
  </si>
  <si>
    <t>22. SWH</t>
  </si>
  <si>
    <t>2. FCPCT</t>
  </si>
  <si>
    <t>31. IRIDA</t>
  </si>
  <si>
    <t>WP4 Larval husbandry</t>
  </si>
  <si>
    <t>WP2 Reproduction and genetics</t>
  </si>
  <si>
    <t>Project Management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</si>
  <si>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</si>
  <si>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</si>
  <si>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</si>
  <si>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</si>
  <si>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</si>
  <si>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</si>
  <si>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</si>
  <si>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</si>
  <si>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</si>
  <si>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</si>
  <si>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</si>
  <si>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</si>
  <si>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</si>
  <si>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</si>
  <si>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</si>
  <si>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</si>
  <si>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</si>
  <si>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</si>
  <si>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</si>
  <si>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</si>
  <si>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</si>
  <si>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</si>
  <si>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</si>
  <si>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</si>
  <si>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7.1</t>
  </si>
  <si>
    <t>7.2</t>
  </si>
  <si>
    <t>7.3</t>
  </si>
  <si>
    <t>7.4</t>
  </si>
  <si>
    <t>Reproduction &amp; genetics-meagre</t>
  </si>
  <si>
    <t>Reproduction &amp; genetics-amberjack</t>
  </si>
  <si>
    <t>Reproduction &amp; genetics-pikeperch</t>
  </si>
  <si>
    <t>Reproduction &amp; genetics-Atlantic halibut</t>
  </si>
  <si>
    <t>Reproduction &amp; genetics-wreckfish</t>
  </si>
  <si>
    <t>Reproduction &amp; genetics-grey mullet</t>
  </si>
  <si>
    <t>Nutrition-meagre</t>
  </si>
  <si>
    <t>Nutrition-greater amberjack</t>
  </si>
  <si>
    <t>Nutrition-pikeperch</t>
  </si>
  <si>
    <t>Nutrition-Atlantic halibut</t>
  </si>
  <si>
    <t>Nutrition-wreckfish</t>
  </si>
  <si>
    <t>Nutrition-grey mullet</t>
  </si>
  <si>
    <t>Larval husbandry-meagre</t>
  </si>
  <si>
    <t>Larval husbandry-greater amberjack</t>
  </si>
  <si>
    <t>Larval husbandry-pikeperch</t>
  </si>
  <si>
    <t>Larval husbandry-Atlantic halibut</t>
  </si>
  <si>
    <t>Larval husbandry-wreckfish</t>
  </si>
  <si>
    <t>Larval husbandry-grey mullet</t>
  </si>
  <si>
    <t>Grow out husbandry-meagre</t>
  </si>
  <si>
    <t>Grow out husbandry-greater amberjack</t>
  </si>
  <si>
    <t>Grow out husbandry-pikeperch</t>
  </si>
  <si>
    <t>Grow out husbandry-mullet</t>
  </si>
  <si>
    <t>Fish health-meagre</t>
  </si>
  <si>
    <t>Fish health-greater amberjack</t>
  </si>
  <si>
    <t xml:space="preserve">Socioeconomics-institutional and organizational context </t>
  </si>
  <si>
    <t xml:space="preserve">Socioeconomics-new product development </t>
  </si>
  <si>
    <t>Socioeconomics-consumer value perceptions and behavioural change</t>
  </si>
  <si>
    <t>Socioeconomics-business model and marketing strategy development</t>
  </si>
  <si>
    <t>IMR</t>
  </si>
  <si>
    <t>IEO</t>
  </si>
  <si>
    <t>IOLR</t>
  </si>
  <si>
    <t>FCPCT</t>
  </si>
  <si>
    <t>DTU</t>
  </si>
  <si>
    <t>UL</t>
  </si>
  <si>
    <t>NIFES</t>
  </si>
  <si>
    <t>FUNDP</t>
  </si>
  <si>
    <t>TU/e</t>
  </si>
  <si>
    <t>AU</t>
  </si>
  <si>
    <t>32. MC2</t>
  </si>
  <si>
    <t>New Partners</t>
  </si>
  <si>
    <t>New</t>
  </si>
  <si>
    <t>DOW WP</t>
  </si>
  <si>
    <t>Fish health-Atlantic halibut</t>
  </si>
  <si>
    <t>UNIABD</t>
  </si>
  <si>
    <t>N/A</t>
  </si>
  <si>
    <t>Work Package (Proposal)</t>
  </si>
  <si>
    <t>Title</t>
  </si>
  <si>
    <t>Management</t>
  </si>
  <si>
    <t>Nutrition - meagre</t>
  </si>
  <si>
    <t>Nutrition - amberjack</t>
  </si>
  <si>
    <t>Nutrition - pikeperch</t>
  </si>
  <si>
    <t>Nutrition - halibut</t>
  </si>
  <si>
    <t>Nutrition - wreckfish</t>
  </si>
  <si>
    <t>Nutrition - mullet</t>
  </si>
  <si>
    <t>Reproduction - meagre</t>
  </si>
  <si>
    <t>Reproduction - amberjack</t>
  </si>
  <si>
    <t>Reproduction - pikeperch</t>
  </si>
  <si>
    <t>Reproduction - halibut</t>
  </si>
  <si>
    <t>Reproduction - wreckfish</t>
  </si>
  <si>
    <t>Reproduction - mullet</t>
  </si>
  <si>
    <t>Larval husbandry - meagre</t>
  </si>
  <si>
    <t>Larval husbandry - amberjack</t>
  </si>
  <si>
    <t>Larval husbandry - pikeperch</t>
  </si>
  <si>
    <t>Larval husbandry - halibut</t>
  </si>
  <si>
    <t>Larval husbandry - wreckfish</t>
  </si>
  <si>
    <t>Larval husbandry - mullet</t>
  </si>
  <si>
    <t>Grow out husbandry - meagre</t>
  </si>
  <si>
    <t>Grow out husbandry - amberjack</t>
  </si>
  <si>
    <t>Grow out husbandry - pike perch</t>
  </si>
  <si>
    <t>Grow out husbandry - mullet</t>
  </si>
  <si>
    <t>Fish health - meagre</t>
  </si>
  <si>
    <t>Fish health - amberjack</t>
  </si>
  <si>
    <t>Fish health - halibut</t>
  </si>
  <si>
    <t xml:space="preserve">Institutional and organizational context </t>
  </si>
  <si>
    <t xml:space="preserve">New Product Development </t>
  </si>
  <si>
    <t>Consumer value perceptions and behavioral change</t>
  </si>
  <si>
    <t>Business model and marketing strategy development</t>
  </si>
  <si>
    <t>33. FGM</t>
  </si>
  <si>
    <t>34. BFVi</t>
  </si>
  <si>
    <t>35. MASZ</t>
  </si>
  <si>
    <t>36. ANF</t>
  </si>
  <si>
    <t>37. EUFIC</t>
  </si>
  <si>
    <t>34. BVFi</t>
  </si>
  <si>
    <t>6.DLO</t>
  </si>
  <si>
    <t>Group WPs</t>
  </si>
  <si>
    <t>DLO</t>
  </si>
  <si>
    <t>25. DOR</t>
  </si>
  <si>
    <t>Work Package</t>
  </si>
  <si>
    <t>Description</t>
  </si>
  <si>
    <t>25. DAG</t>
  </si>
  <si>
    <t>2.1 meagre</t>
  </si>
  <si>
    <t>2.2 amberjack</t>
  </si>
  <si>
    <t>2.3 pike perch</t>
  </si>
  <si>
    <t>2.4 halibut</t>
  </si>
  <si>
    <t>2.5 wreckfish</t>
  </si>
  <si>
    <t>2.6 mullet</t>
  </si>
  <si>
    <t>3.1 meagre</t>
  </si>
  <si>
    <t>3.2 amberjack</t>
  </si>
  <si>
    <t>3.3 pike perch</t>
  </si>
  <si>
    <t>3.4 halibut</t>
  </si>
  <si>
    <t>3.5 wreckfish</t>
  </si>
  <si>
    <t>3.6 mullet</t>
  </si>
  <si>
    <t>4.1 meagre</t>
  </si>
  <si>
    <t>4.2 amberjack</t>
  </si>
  <si>
    <t>4.3 pike perch</t>
  </si>
  <si>
    <t>4.4 halibut</t>
  </si>
  <si>
    <t>4.5 wreckfish</t>
  </si>
  <si>
    <t>4.6 mullet</t>
  </si>
  <si>
    <t>5.1 meagre</t>
  </si>
  <si>
    <t>5.2 amberjack</t>
  </si>
  <si>
    <t>5.3 pike perch</t>
  </si>
  <si>
    <t>5.4 mullet</t>
  </si>
  <si>
    <t>6.1 meagre</t>
  </si>
  <si>
    <t>6.2 amberjack</t>
  </si>
  <si>
    <t xml:space="preserve">7.1  Institutional and organizational context </t>
  </si>
  <si>
    <t xml:space="preserve">7.2 New Product Development </t>
  </si>
  <si>
    <t>7.3 Consumer value perceptions and behavioral change</t>
  </si>
  <si>
    <t>7.4 Business model and marketing strategy development</t>
  </si>
  <si>
    <t>PM from Proposal</t>
  </si>
  <si>
    <t>Change</t>
  </si>
  <si>
    <t>38. HRH</t>
  </si>
  <si>
    <t>Confirmation 2 Aug 2013</t>
  </si>
  <si>
    <t>CMRM</t>
  </si>
  <si>
    <t>Birgitta</t>
  </si>
  <si>
    <t>30 Sept</t>
  </si>
  <si>
    <t>30. CULMAREX</t>
  </si>
  <si>
    <t>Lea participant scientist</t>
  </si>
  <si>
    <t>CC Mylonas</t>
  </si>
  <si>
    <t>N Duncan</t>
  </si>
  <si>
    <t>M Izquierdo</t>
  </si>
  <si>
    <t>W Koven</t>
  </si>
  <si>
    <t>N Papandroulakis</t>
  </si>
  <si>
    <t>C Secombes</t>
  </si>
  <si>
    <t>G Tacken</t>
  </si>
  <si>
    <t>R Robles</t>
  </si>
  <si>
    <t>UNIBA</t>
  </si>
  <si>
    <t>A Corriero</t>
  </si>
  <si>
    <t>C Tsigenopoulos</t>
  </si>
  <si>
    <t>B Norberg</t>
  </si>
  <si>
    <t>T Peleteiro</t>
  </si>
  <si>
    <t>H Rosenfeld</t>
  </si>
  <si>
    <t>I Lund</t>
  </si>
  <si>
    <t>K Hamre</t>
  </si>
  <si>
    <t>F Linares</t>
  </si>
  <si>
    <t>P Fontaine</t>
  </si>
  <si>
    <t>P Kestemont</t>
  </si>
  <si>
    <t>P Katharios</t>
  </si>
  <si>
    <t>P Sonal</t>
  </si>
  <si>
    <t>Lluis Guerrero</t>
  </si>
  <si>
    <t>A Krystallis</t>
  </si>
  <si>
    <t>E Nijssen</t>
  </si>
  <si>
    <t>A Estevez</t>
  </si>
  <si>
    <t>L Robaina</t>
  </si>
  <si>
    <t>C Mari Hernandez</t>
  </si>
  <si>
    <t>Ammend 2 (Ittical/Culmarex)</t>
  </si>
  <si>
    <t>Amnd 2</t>
  </si>
  <si>
    <t>version 2</t>
  </si>
  <si>
    <t>301/10/2015</t>
  </si>
  <si>
    <t>D Montero</t>
  </si>
  <si>
    <t>Ammend 3 (Ittical/ASIALOR)</t>
  </si>
  <si>
    <t>39. F2B</t>
  </si>
  <si>
    <t>40. GMF</t>
  </si>
  <si>
    <t>Amnd 3</t>
  </si>
  <si>
    <t>Indicates modification in Amend 3</t>
  </si>
  <si>
    <t>Amendment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</si>
</sst>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name val="Arial"/>
    </font>
    <font>
      <u/>
      <sz val="12"/>
      <color theme="10"/>
      <name val="Calibri"/>
      <family val="2"/>
      <scheme val="minor"/>
    </font>
    <font>
      <b/>
      <sz val="9"/>
      <color theme="1"/>
      <name val="Arial"/>
    </font>
    <font>
      <sz val="16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2"/>
      <color rgb="FFFF0000"/>
      <name val="Calibri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Times New Roman"/>
    </font>
    <font>
      <u/>
      <sz val="14"/>
      <color theme="10"/>
      <name val="Times New Roman"/>
    </font>
    <font>
      <sz val="14"/>
      <color theme="1"/>
      <name val="Times New Roman"/>
    </font>
    <font>
      <sz val="12"/>
      <color rgb="FF0000FF"/>
      <name val="Calibri"/>
      <scheme val="minor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lightGray">
        <bgColor rgb="FF9F9F9F"/>
      </patternFill>
    </fill>
    <fill>
      <patternFill patternType="solid">
        <fgColor rgb="FFA0A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</borders>
  <cellStyleXfs count="73">
    <xf numFmtId="0" fontId="0" fillId="0" borderId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7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6" fillId="2" borderId="3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1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4" borderId="16" xfId="0" applyFill="1" applyBorder="1"/>
    <xf numFmtId="0" fontId="9" fillId="6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0" fillId="6" borderId="16" xfId="0" applyFill="1" applyBorder="1"/>
    <xf numFmtId="0" fontId="9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right" vertical="center" wrapText="1"/>
    </xf>
    <xf numFmtId="0" fontId="0" fillId="4" borderId="12" xfId="0" applyFill="1" applyBorder="1"/>
    <xf numFmtId="0" fontId="0" fillId="6" borderId="18" xfId="0" applyFill="1" applyBorder="1"/>
    <xf numFmtId="0" fontId="0" fillId="6" borderId="19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6" borderId="20" xfId="0" applyFill="1" applyBorder="1"/>
    <xf numFmtId="0" fontId="0" fillId="0" borderId="21" xfId="0" applyFill="1" applyBorder="1"/>
    <xf numFmtId="0" fontId="10" fillId="0" borderId="22" xfId="0" applyFont="1" applyFill="1" applyBorder="1" applyAlignment="1">
      <alignment horizontal="center" vertical="center"/>
    </xf>
    <xf numFmtId="2" fontId="0" fillId="7" borderId="23" xfId="0" applyNumberFormat="1" applyFill="1" applyBorder="1"/>
    <xf numFmtId="2" fontId="0" fillId="8" borderId="23" xfId="0" applyNumberFormat="1" applyFill="1" applyBorder="1"/>
    <xf numFmtId="2" fontId="0" fillId="9" borderId="24" xfId="0" applyNumberFormat="1" applyFill="1" applyBorder="1"/>
    <xf numFmtId="0" fontId="9" fillId="10" borderId="22" xfId="0" applyFont="1" applyFill="1" applyBorder="1" applyAlignment="1">
      <alignment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left" vertical="center"/>
    </xf>
    <xf numFmtId="0" fontId="12" fillId="12" borderId="26" xfId="0" applyFont="1" applyFill="1" applyBorder="1" applyAlignment="1">
      <alignment horizontal="left" vertical="center"/>
    </xf>
    <xf numFmtId="0" fontId="11" fillId="11" borderId="26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left"/>
    </xf>
    <xf numFmtId="0" fontId="9" fillId="10" borderId="27" xfId="0" applyFont="1" applyFill="1" applyBorder="1" applyAlignment="1">
      <alignment horizontal="right" vertical="center" wrapText="1"/>
    </xf>
    <xf numFmtId="2" fontId="9" fillId="10" borderId="27" xfId="0" applyNumberFormat="1" applyFont="1" applyFill="1" applyBorder="1" applyAlignment="1">
      <alignment horizontal="right" vertical="center" wrapText="1"/>
    </xf>
    <xf numFmtId="2" fontId="9" fillId="10" borderId="9" xfId="0" applyNumberFormat="1" applyFont="1" applyFill="1" applyBorder="1" applyAlignment="1">
      <alignment horizontal="right" vertical="center" wrapText="1"/>
    </xf>
    <xf numFmtId="2" fontId="7" fillId="13" borderId="28" xfId="0" applyNumberFormat="1" applyFont="1" applyFill="1" applyBorder="1" applyAlignment="1">
      <alignment horizontal="right" vertical="center" wrapText="1"/>
    </xf>
    <xf numFmtId="2" fontId="7" fillId="4" borderId="29" xfId="0" applyNumberFormat="1" applyFont="1" applyFill="1" applyBorder="1" applyAlignment="1">
      <alignment horizontal="right" vertical="center" wrapText="1"/>
    </xf>
    <xf numFmtId="2" fontId="7" fillId="4" borderId="30" xfId="0" applyNumberFormat="1" applyFont="1" applyFill="1" applyBorder="1" applyAlignment="1">
      <alignment horizontal="right" vertical="center" wrapText="1"/>
    </xf>
    <xf numFmtId="2" fontId="9" fillId="4" borderId="30" xfId="0" applyNumberFormat="1" applyFont="1" applyFill="1" applyBorder="1" applyAlignment="1">
      <alignment horizontal="right" vertical="center" wrapText="1"/>
    </xf>
    <xf numFmtId="2" fontId="7" fillId="4" borderId="28" xfId="0" applyNumberFormat="1" applyFont="1" applyFill="1" applyBorder="1" applyAlignment="1">
      <alignment horizontal="right" vertical="center" wrapText="1"/>
    </xf>
    <xf numFmtId="2" fontId="9" fillId="4" borderId="31" xfId="0" applyNumberFormat="1" applyFont="1" applyFill="1" applyBorder="1" applyAlignment="1">
      <alignment horizontal="right" vertical="center" wrapText="1"/>
    </xf>
    <xf numFmtId="2" fontId="7" fillId="4" borderId="31" xfId="0" applyNumberFormat="1" applyFont="1" applyFill="1" applyBorder="1" applyAlignment="1">
      <alignment horizontal="right" vertical="center" wrapText="1"/>
    </xf>
    <xf numFmtId="2" fontId="9" fillId="4" borderId="28" xfId="0" applyNumberFormat="1" applyFont="1" applyFill="1" applyBorder="1" applyAlignment="1">
      <alignment horizontal="right" vertical="center" wrapText="1"/>
    </xf>
    <xf numFmtId="0" fontId="11" fillId="14" borderId="32" xfId="0" applyFont="1" applyFill="1" applyBorder="1" applyAlignment="1">
      <alignment horizontal="left" vertical="center"/>
    </xf>
    <xf numFmtId="0" fontId="11" fillId="14" borderId="26" xfId="0" applyFont="1" applyFill="1" applyBorder="1" applyAlignment="1">
      <alignment horizontal="left" vertical="center"/>
    </xf>
    <xf numFmtId="0" fontId="0" fillId="14" borderId="26" xfId="0" applyFont="1" applyFill="1" applyBorder="1" applyAlignment="1">
      <alignment horizontal="left" vertical="center"/>
    </xf>
    <xf numFmtId="0" fontId="0" fillId="14" borderId="26" xfId="0" applyFill="1" applyBorder="1" applyAlignment="1">
      <alignment horizontal="left" vertical="center"/>
    </xf>
    <xf numFmtId="2" fontId="9" fillId="14" borderId="32" xfId="0" applyNumberFormat="1" applyFont="1" applyFill="1" applyBorder="1" applyAlignment="1">
      <alignment horizontal="right" vertical="center" wrapText="1"/>
    </xf>
    <xf numFmtId="2" fontId="9" fillId="14" borderId="26" xfId="0" applyNumberFormat="1" applyFont="1" applyFill="1" applyBorder="1" applyAlignment="1">
      <alignment horizontal="right" vertical="center" wrapText="1"/>
    </xf>
    <xf numFmtId="2" fontId="9" fillId="11" borderId="26" xfId="0" applyNumberFormat="1" applyFont="1" applyFill="1" applyBorder="1" applyAlignment="1">
      <alignment horizontal="right" vertical="center" wrapText="1"/>
    </xf>
    <xf numFmtId="0" fontId="0" fillId="14" borderId="14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2" fontId="0" fillId="0" borderId="18" xfId="0" applyNumberFormat="1" applyBorder="1" applyProtection="1">
      <protection locked="0"/>
    </xf>
    <xf numFmtId="2" fontId="0" fillId="0" borderId="33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2" fontId="0" fillId="4" borderId="35" xfId="0" applyNumberFormat="1" applyFill="1" applyBorder="1" applyProtection="1">
      <protection locked="0"/>
    </xf>
    <xf numFmtId="2" fontId="0" fillId="4" borderId="36" xfId="0" applyNumberFormat="1" applyFill="1" applyBorder="1" applyProtection="1">
      <protection locked="0"/>
    </xf>
    <xf numFmtId="2" fontId="0" fillId="4" borderId="37" xfId="0" applyNumberFormat="1" applyFill="1" applyBorder="1" applyProtection="1">
      <protection locked="0"/>
    </xf>
    <xf numFmtId="2" fontId="0" fillId="6" borderId="16" xfId="0" applyNumberFormat="1" applyFill="1" applyBorder="1"/>
    <xf numFmtId="2" fontId="0" fillId="6" borderId="16" xfId="0" applyNumberFormat="1" applyFill="1" applyBorder="1" applyProtection="1"/>
    <xf numFmtId="2" fontId="0" fillId="6" borderId="38" xfId="0" applyNumberFormat="1" applyFill="1" applyBorder="1"/>
    <xf numFmtId="2" fontId="0" fillId="4" borderId="16" xfId="0" applyNumberFormat="1" applyFill="1" applyBorder="1"/>
    <xf numFmtId="2" fontId="0" fillId="4" borderId="16" xfId="0" applyNumberFormat="1" applyFill="1" applyBorder="1" applyProtection="1"/>
    <xf numFmtId="2" fontId="0" fillId="4" borderId="38" xfId="0" applyNumberFormat="1" applyFill="1" applyBorder="1"/>
    <xf numFmtId="2" fontId="0" fillId="6" borderId="20" xfId="0" applyNumberFormat="1" applyFill="1" applyBorder="1" applyProtection="1">
      <protection locked="0"/>
    </xf>
    <xf numFmtId="2" fontId="0" fillId="6" borderId="20" xfId="0" applyNumberFormat="1" applyFill="1" applyBorder="1" applyProtection="1"/>
    <xf numFmtId="2" fontId="0" fillId="6" borderId="9" xfId="0" applyNumberFormat="1" applyFill="1" applyBorder="1" applyProtection="1">
      <protection locked="0"/>
    </xf>
    <xf numFmtId="2" fontId="0" fillId="0" borderId="0" xfId="0" applyNumberFormat="1"/>
    <xf numFmtId="2" fontId="0" fillId="0" borderId="18" xfId="0" applyNumberFormat="1" applyFill="1" applyBorder="1" applyProtection="1">
      <protection locked="0"/>
    </xf>
    <xf numFmtId="2" fontId="0" fillId="0" borderId="16" xfId="0" applyNumberFormat="1" applyFill="1" applyBorder="1"/>
    <xf numFmtId="0" fontId="15" fillId="0" borderId="31" xfId="0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right" vertical="center" wrapText="1"/>
    </xf>
    <xf numFmtId="2" fontId="15" fillId="0" borderId="31" xfId="0" applyNumberFormat="1" applyFont="1" applyBorder="1" applyAlignment="1">
      <alignment horizontal="right" vertical="center" wrapText="1"/>
    </xf>
    <xf numFmtId="0" fontId="15" fillId="0" borderId="40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right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45" xfId="0" applyFont="1" applyFill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right" vertical="center" wrapText="1"/>
    </xf>
    <xf numFmtId="2" fontId="15" fillId="0" borderId="45" xfId="0" applyNumberFormat="1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4" fillId="15" borderId="36" xfId="0" applyFont="1" applyFill="1" applyBorder="1" applyAlignment="1">
      <alignment horizontal="left" vertical="center" wrapText="1"/>
    </xf>
    <xf numFmtId="2" fontId="14" fillId="15" borderId="36" xfId="0" applyNumberFormat="1" applyFont="1" applyFill="1" applyBorder="1" applyAlignment="1">
      <alignment horizontal="left" vertical="center" wrapText="1"/>
    </xf>
    <xf numFmtId="0" fontId="14" fillId="15" borderId="37" xfId="0" applyFont="1" applyFill="1" applyBorder="1" applyAlignment="1">
      <alignment horizontal="left" vertical="center" wrapText="1"/>
    </xf>
    <xf numFmtId="0" fontId="14" fillId="15" borderId="30" xfId="0" applyFont="1" applyFill="1" applyBorder="1" applyAlignment="1">
      <alignment horizontal="left" vertical="center" wrapText="1"/>
    </xf>
    <xf numFmtId="2" fontId="14" fillId="15" borderId="30" xfId="0" applyNumberFormat="1" applyFont="1" applyFill="1" applyBorder="1" applyAlignment="1">
      <alignment horizontal="left" vertical="center" wrapText="1"/>
    </xf>
    <xf numFmtId="0" fontId="14" fillId="15" borderId="48" xfId="0" applyFont="1" applyFill="1" applyBorder="1" applyAlignment="1">
      <alignment horizontal="left" vertical="center" wrapText="1"/>
    </xf>
    <xf numFmtId="0" fontId="14" fillId="15" borderId="31" xfId="0" applyFont="1" applyFill="1" applyBorder="1" applyAlignment="1">
      <alignment horizontal="left" vertical="center" wrapText="1"/>
    </xf>
    <xf numFmtId="0" fontId="0" fillId="11" borderId="49" xfId="0" applyFont="1" applyFill="1" applyBorder="1" applyAlignment="1">
      <alignment horizontal="left" vertical="center"/>
    </xf>
    <xf numFmtId="2" fontId="7" fillId="13" borderId="50" xfId="0" applyNumberFormat="1" applyFont="1" applyFill="1" applyBorder="1" applyAlignment="1">
      <alignment horizontal="right" vertical="center" wrapText="1"/>
    </xf>
    <xf numFmtId="2" fontId="9" fillId="11" borderId="49" xfId="0" applyNumberFormat="1" applyFont="1" applyFill="1" applyBorder="1" applyAlignment="1">
      <alignment horizontal="right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2" fontId="7" fillId="6" borderId="31" xfId="0" applyNumberFormat="1" applyFont="1" applyFill="1" applyBorder="1" applyAlignment="1">
      <alignment horizontal="right" vertical="center" wrapText="1"/>
    </xf>
    <xf numFmtId="2" fontId="9" fillId="4" borderId="29" xfId="0" applyNumberFormat="1" applyFont="1" applyFill="1" applyBorder="1" applyAlignment="1">
      <alignment horizontal="right" vertical="center" wrapText="1"/>
    </xf>
    <xf numFmtId="2" fontId="7" fillId="6" borderId="28" xfId="0" applyNumberFormat="1" applyFont="1" applyFill="1" applyBorder="1" applyAlignment="1">
      <alignment horizontal="right" vertical="center" wrapText="1"/>
    </xf>
    <xf numFmtId="0" fontId="0" fillId="17" borderId="26" xfId="0" applyFont="1" applyFill="1" applyBorder="1" applyAlignment="1">
      <alignment horizontal="left" vertical="center"/>
    </xf>
    <xf numFmtId="2" fontId="7" fillId="4" borderId="51" xfId="0" applyNumberFormat="1" applyFont="1" applyFill="1" applyBorder="1" applyAlignment="1">
      <alignment horizontal="right" vertical="center" wrapText="1"/>
    </xf>
    <xf numFmtId="2" fontId="7" fillId="4" borderId="52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2" fontId="9" fillId="4" borderId="18" xfId="0" applyNumberFormat="1" applyFont="1" applyFill="1" applyBorder="1" applyAlignment="1">
      <alignment horizontal="right" vertical="center" wrapText="1"/>
    </xf>
    <xf numFmtId="2" fontId="7" fillId="13" borderId="18" xfId="0" applyNumberFormat="1" applyFont="1" applyFill="1" applyBorder="1" applyAlignment="1">
      <alignment horizontal="right" vertical="center" wrapText="1"/>
    </xf>
    <xf numFmtId="2" fontId="7" fillId="13" borderId="21" xfId="0" applyNumberFormat="1" applyFont="1" applyFill="1" applyBorder="1" applyAlignment="1">
      <alignment horizontal="right" vertical="center" wrapText="1"/>
    </xf>
    <xf numFmtId="2" fontId="7" fillId="6" borderId="52" xfId="0" applyNumberFormat="1" applyFont="1" applyFill="1" applyBorder="1" applyAlignment="1">
      <alignment horizontal="right" vertical="center" wrapText="1"/>
    </xf>
    <xf numFmtId="2" fontId="9" fillId="17" borderId="49" xfId="0" applyNumberFormat="1" applyFont="1" applyFill="1" applyBorder="1" applyAlignment="1">
      <alignment horizontal="right" vertical="center" wrapText="1"/>
    </xf>
    <xf numFmtId="2" fontId="3" fillId="6" borderId="50" xfId="0" applyNumberFormat="1" applyFont="1" applyFill="1" applyBorder="1" applyAlignment="1">
      <alignment horizontal="right" vertical="center" wrapText="1"/>
    </xf>
    <xf numFmtId="0" fontId="10" fillId="0" borderId="5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10" fillId="6" borderId="13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4" fillId="15" borderId="4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right"/>
    </xf>
    <xf numFmtId="0" fontId="0" fillId="6" borderId="21" xfId="0" applyFill="1" applyBorder="1"/>
    <xf numFmtId="2" fontId="0" fillId="0" borderId="21" xfId="0" applyNumberFormat="1" applyBorder="1" applyProtection="1">
      <protection locked="0"/>
    </xf>
    <xf numFmtId="2" fontId="0" fillId="0" borderId="54" xfId="0" applyNumberFormat="1" applyBorder="1" applyProtection="1">
      <protection locked="0"/>
    </xf>
    <xf numFmtId="2" fontId="0" fillId="4" borderId="55" xfId="0" applyNumberFormat="1" applyFill="1" applyBorder="1"/>
    <xf numFmtId="2" fontId="0" fillId="4" borderId="55" xfId="0" applyNumberFormat="1" applyFill="1" applyBorder="1" applyProtection="1"/>
    <xf numFmtId="2" fontId="0" fillId="4" borderId="56" xfId="0" applyNumberFormat="1" applyFill="1" applyBorder="1"/>
    <xf numFmtId="0" fontId="0" fillId="4" borderId="21" xfId="0" applyFill="1" applyBorder="1"/>
    <xf numFmtId="0" fontId="0" fillId="0" borderId="18" xfId="0" applyBorder="1"/>
    <xf numFmtId="2" fontId="0" fillId="9" borderId="57" xfId="0" applyNumberFormat="1" applyFill="1" applyBorder="1"/>
    <xf numFmtId="2" fontId="0" fillId="6" borderId="15" xfId="0" applyNumberFormat="1" applyFill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4" borderId="15" xfId="0" applyNumberFormat="1" applyFill="1" applyBorder="1"/>
    <xf numFmtId="2" fontId="0" fillId="0" borderId="17" xfId="0" applyNumberFormat="1" applyBorder="1" applyProtection="1">
      <protection locked="0"/>
    </xf>
    <xf numFmtId="2" fontId="0" fillId="4" borderId="58" xfId="0" applyNumberFormat="1" applyFill="1" applyBorder="1"/>
    <xf numFmtId="2" fontId="0" fillId="6" borderId="59" xfId="0" applyNumberFormat="1" applyFill="1" applyBorder="1" applyProtection="1">
      <protection locked="0"/>
    </xf>
    <xf numFmtId="2" fontId="0" fillId="6" borderId="32" xfId="0" applyNumberFormat="1" applyFill="1" applyBorder="1"/>
    <xf numFmtId="2" fontId="0" fillId="7" borderId="14" xfId="0" applyNumberFormat="1" applyFill="1" applyBorder="1"/>
    <xf numFmtId="0" fontId="10" fillId="6" borderId="21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horizontal="center" vertical="center" wrapText="1"/>
    </xf>
    <xf numFmtId="2" fontId="0" fillId="4" borderId="23" xfId="0" applyNumberFormat="1" applyFill="1" applyBorder="1" applyProtection="1">
      <protection locked="0"/>
    </xf>
    <xf numFmtId="0" fontId="11" fillId="4" borderId="12" xfId="0" applyFont="1" applyFill="1" applyBorder="1" applyAlignment="1" applyProtection="1">
      <alignment horizontal="center" vertical="center" wrapText="1"/>
    </xf>
    <xf numFmtId="2" fontId="0" fillId="4" borderId="60" xfId="0" applyNumberFormat="1" applyFill="1" applyBorder="1" applyProtection="1"/>
    <xf numFmtId="0" fontId="10" fillId="4" borderId="10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2" fontId="0" fillId="19" borderId="18" xfId="0" applyNumberFormat="1" applyFill="1" applyBorder="1" applyProtection="1">
      <protection locked="0"/>
    </xf>
    <xf numFmtId="2" fontId="0" fillId="19" borderId="19" xfId="0" applyNumberFormat="1" applyFill="1" applyBorder="1" applyProtection="1">
      <protection locked="0"/>
    </xf>
    <xf numFmtId="2" fontId="19" fillId="0" borderId="18" xfId="0" applyNumberFormat="1" applyFont="1" applyBorder="1" applyProtection="1">
      <protection locked="0"/>
    </xf>
    <xf numFmtId="2" fontId="19" fillId="6" borderId="20" xfId="0" applyNumberFormat="1" applyFont="1" applyFill="1" applyBorder="1" applyProtection="1">
      <protection locked="0"/>
    </xf>
    <xf numFmtId="2" fontId="19" fillId="0" borderId="10" xfId="0" applyNumberFormat="1" applyFont="1" applyBorder="1" applyProtection="1">
      <protection locked="0"/>
    </xf>
    <xf numFmtId="2" fontId="19" fillId="0" borderId="19" xfId="0" applyNumberFormat="1" applyFont="1" applyBorder="1" applyProtection="1">
      <protection locked="0"/>
    </xf>
    <xf numFmtId="2" fontId="19" fillId="0" borderId="21" xfId="0" applyNumberFormat="1" applyFont="1" applyBorder="1" applyProtection="1">
      <protection locked="0"/>
    </xf>
    <xf numFmtId="2" fontId="19" fillId="0" borderId="18" xfId="0" applyNumberFormat="1" applyFont="1" applyFill="1" applyBorder="1" applyProtection="1">
      <protection locked="0"/>
    </xf>
    <xf numFmtId="2" fontId="19" fillId="0" borderId="11" xfId="0" applyNumberFormat="1" applyFont="1" applyBorder="1" applyProtection="1">
      <protection locked="0"/>
    </xf>
    <xf numFmtId="2" fontId="19" fillId="0" borderId="19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19" fillId="4" borderId="36" xfId="0" applyNumberFormat="1" applyFont="1" applyFill="1" applyBorder="1" applyProtection="1">
      <protection locked="0"/>
    </xf>
    <xf numFmtId="0" fontId="10" fillId="0" borderId="0" xfId="0" applyFont="1" applyBorder="1"/>
    <xf numFmtId="0" fontId="14" fillId="15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justify" vertical="center" wrapText="1"/>
    </xf>
    <xf numFmtId="0" fontId="13" fillId="3" borderId="20" xfId="0" applyFont="1" applyFill="1" applyBorder="1" applyAlignment="1">
      <alignment vertical="center" wrapText="1"/>
    </xf>
    <xf numFmtId="2" fontId="14" fillId="0" borderId="20" xfId="0" applyNumberFormat="1" applyFont="1" applyBorder="1" applyAlignment="1">
      <alignment horizontal="right" vertical="center" wrapText="1"/>
    </xf>
    <xf numFmtId="0" fontId="13" fillId="2" borderId="8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13" fillId="15" borderId="35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5" fillId="0" borderId="24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4" borderId="0" xfId="0" applyFont="1" applyFill="1"/>
    <xf numFmtId="0" fontId="10" fillId="4" borderId="0" xfId="0" applyFont="1" applyFill="1" applyBorder="1"/>
    <xf numFmtId="0" fontId="11" fillId="4" borderId="13" xfId="0" applyFont="1" applyFill="1" applyBorder="1" applyAlignment="1" applyProtection="1">
      <alignment horizontal="center" vertical="center" wrapText="1"/>
    </xf>
    <xf numFmtId="2" fontId="0" fillId="4" borderId="36" xfId="0" applyNumberFormat="1" applyFill="1" applyBorder="1" applyProtection="1"/>
    <xf numFmtId="2" fontId="0" fillId="7" borderId="24" xfId="0" applyNumberFormat="1" applyFill="1" applyBorder="1"/>
    <xf numFmtId="2" fontId="0" fillId="20" borderId="18" xfId="0" applyNumberFormat="1" applyFill="1" applyBorder="1" applyProtection="1">
      <protection locked="0"/>
    </xf>
    <xf numFmtId="2" fontId="0" fillId="2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4" borderId="10" xfId="0" applyFill="1" applyBorder="1"/>
    <xf numFmtId="0" fontId="0" fillId="4" borderId="11" xfId="0" applyFill="1" applyBorder="1"/>
    <xf numFmtId="0" fontId="0" fillId="6" borderId="10" xfId="0" applyFill="1" applyBorder="1"/>
    <xf numFmtId="0" fontId="0" fillId="6" borderId="11" xfId="0" applyFill="1" applyBorder="1"/>
    <xf numFmtId="0" fontId="9" fillId="6" borderId="5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Alignment="1">
      <alignment horizontal="center" wrapText="1"/>
    </xf>
    <xf numFmtId="0" fontId="26" fillId="0" borderId="0" xfId="0" applyFont="1" applyAlignment="1" applyProtection="1">
      <alignment horizontal="center"/>
      <protection locked="0"/>
    </xf>
    <xf numFmtId="0" fontId="10" fillId="20" borderId="0" xfId="0" applyFont="1" applyFill="1" applyBorder="1" applyAlignment="1">
      <alignment horizontal="right"/>
    </xf>
    <xf numFmtId="0" fontId="11" fillId="20" borderId="0" xfId="0" applyFont="1" applyFill="1" applyBorder="1" applyAlignment="1" applyProtection="1">
      <alignment horizontal="center"/>
      <protection locked="0"/>
    </xf>
    <xf numFmtId="0" fontId="11" fillId="20" borderId="0" xfId="0" applyFont="1" applyFill="1" applyAlignment="1" applyProtection="1">
      <alignment horizontal="center"/>
      <protection locked="0"/>
    </xf>
    <xf numFmtId="164" fontId="11" fillId="20" borderId="0" xfId="8" applyNumberFormat="1" applyFont="1" applyFill="1" applyBorder="1" applyAlignment="1" applyProtection="1">
      <alignment horizontal="center"/>
      <protection locked="0"/>
    </xf>
    <xf numFmtId="164" fontId="19" fillId="20" borderId="0" xfId="8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Border="1" applyAlignment="1">
      <alignment horizontal="right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right" vertical="center" wrapText="1"/>
    </xf>
    <xf numFmtId="0" fontId="17" fillId="0" borderId="0" xfId="0" applyFont="1" applyBorder="1" applyAlignment="1" applyProtection="1">
      <alignment wrapText="1"/>
      <protection locked="0"/>
    </xf>
    <xf numFmtId="2" fontId="0" fillId="10" borderId="59" xfId="0" applyNumberFormat="1" applyFill="1" applyBorder="1" applyProtection="1">
      <protection locked="0"/>
    </xf>
    <xf numFmtId="2" fontId="0" fillId="10" borderId="10" xfId="0" applyNumberFormat="1" applyFill="1" applyBorder="1" applyProtection="1">
      <protection locked="0"/>
    </xf>
    <xf numFmtId="2" fontId="0" fillId="10" borderId="18" xfId="0" applyNumberFormat="1" applyFill="1" applyBorder="1" applyProtection="1">
      <protection locked="0"/>
    </xf>
    <xf numFmtId="2" fontId="0" fillId="10" borderId="36" xfId="0" applyNumberFormat="1" applyFill="1" applyBorder="1" applyProtection="1">
      <protection locked="0"/>
    </xf>
    <xf numFmtId="2" fontId="0" fillId="10" borderId="34" xfId="0" applyNumberFormat="1" applyFill="1" applyBorder="1" applyProtection="1">
      <protection locked="0"/>
    </xf>
    <xf numFmtId="2" fontId="19" fillId="7" borderId="23" xfId="0" applyNumberFormat="1" applyFont="1" applyFill="1" applyBorder="1"/>
    <xf numFmtId="0" fontId="0" fillId="0" borderId="0" xfId="0" applyFill="1" applyAlignment="1">
      <alignment wrapText="1"/>
    </xf>
    <xf numFmtId="2" fontId="11" fillId="0" borderId="10" xfId="0" applyNumberFormat="1" applyFont="1" applyBorder="1" applyProtection="1">
      <protection locked="0"/>
    </xf>
    <xf numFmtId="2" fontId="11" fillId="0" borderId="18" xfId="0" applyNumberFormat="1" applyFont="1" applyBorder="1" applyProtection="1">
      <protection locked="0"/>
    </xf>
    <xf numFmtId="2" fontId="11" fillId="0" borderId="33" xfId="0" applyNumberFormat="1" applyFont="1" applyBorder="1" applyProtection="1">
      <protection locked="0"/>
    </xf>
    <xf numFmtId="2" fontId="11" fillId="19" borderId="18" xfId="0" applyNumberFormat="1" applyFont="1" applyFill="1" applyBorder="1" applyProtection="1">
      <protection locked="0"/>
    </xf>
    <xf numFmtId="2" fontId="11" fillId="0" borderId="11" xfId="0" applyNumberFormat="1" applyFont="1" applyBorder="1" applyProtection="1">
      <protection locked="0"/>
    </xf>
    <xf numFmtId="2" fontId="11" fillId="0" borderId="19" xfId="0" applyNumberFormat="1" applyFont="1" applyBorder="1" applyProtection="1">
      <protection locked="0"/>
    </xf>
    <xf numFmtId="2" fontId="11" fillId="19" borderId="19" xfId="0" applyNumberFormat="1" applyFont="1" applyFill="1" applyBorder="1" applyProtection="1">
      <protection locked="0"/>
    </xf>
    <xf numFmtId="2" fontId="11" fillId="0" borderId="34" xfId="0" applyNumberFormat="1" applyFont="1" applyBorder="1" applyProtection="1">
      <protection locked="0"/>
    </xf>
    <xf numFmtId="2" fontId="11" fillId="4" borderId="15" xfId="0" applyNumberFormat="1" applyFont="1" applyFill="1" applyBorder="1"/>
    <xf numFmtId="2" fontId="11" fillId="4" borderId="16" xfId="0" applyNumberFormat="1" applyFont="1" applyFill="1" applyBorder="1"/>
    <xf numFmtId="2" fontId="11" fillId="4" borderId="16" xfId="0" applyNumberFormat="1" applyFont="1" applyFill="1" applyBorder="1" applyProtection="1"/>
    <xf numFmtId="2" fontId="11" fillId="4" borderId="38" xfId="0" applyNumberFormat="1" applyFont="1" applyFill="1" applyBorder="1"/>
    <xf numFmtId="2" fontId="11" fillId="0" borderId="18" xfId="0" applyNumberFormat="1" applyFont="1" applyFill="1" applyBorder="1" applyProtection="1">
      <protection locked="0"/>
    </xf>
    <xf numFmtId="2" fontId="11" fillId="0" borderId="19" xfId="0" applyNumberFormat="1" applyFont="1" applyFill="1" applyBorder="1" applyProtection="1">
      <protection locked="0"/>
    </xf>
    <xf numFmtId="2" fontId="11" fillId="6" borderId="15" xfId="0" applyNumberFormat="1" applyFont="1" applyFill="1" applyBorder="1"/>
    <xf numFmtId="2" fontId="11" fillId="6" borderId="16" xfId="0" applyNumberFormat="1" applyFont="1" applyFill="1" applyBorder="1"/>
    <xf numFmtId="2" fontId="11" fillId="0" borderId="16" xfId="0" applyNumberFormat="1" applyFont="1" applyFill="1" applyBorder="1"/>
    <xf numFmtId="2" fontId="11" fillId="6" borderId="16" xfId="0" applyNumberFormat="1" applyFont="1" applyFill="1" applyBorder="1" applyProtection="1"/>
    <xf numFmtId="2" fontId="11" fillId="6" borderId="38" xfId="0" applyNumberFormat="1" applyFont="1" applyFill="1" applyBorder="1"/>
    <xf numFmtId="2" fontId="11" fillId="6" borderId="32" xfId="0" applyNumberFormat="1" applyFont="1" applyFill="1" applyBorder="1"/>
    <xf numFmtId="2" fontId="11" fillId="0" borderId="21" xfId="0" applyNumberFormat="1" applyFont="1" applyBorder="1" applyProtection="1">
      <protection locked="0"/>
    </xf>
    <xf numFmtId="2" fontId="11" fillId="0" borderId="17" xfId="0" applyNumberFormat="1" applyFont="1" applyBorder="1" applyProtection="1">
      <protection locked="0"/>
    </xf>
    <xf numFmtId="2" fontId="11" fillId="0" borderId="54" xfId="0" applyNumberFormat="1" applyFont="1" applyBorder="1" applyProtection="1">
      <protection locked="0"/>
    </xf>
    <xf numFmtId="2" fontId="11" fillId="4" borderId="58" xfId="0" applyNumberFormat="1" applyFont="1" applyFill="1" applyBorder="1"/>
    <xf numFmtId="2" fontId="11" fillId="4" borderId="55" xfId="0" applyNumberFormat="1" applyFont="1" applyFill="1" applyBorder="1"/>
    <xf numFmtId="2" fontId="11" fillId="4" borderId="55" xfId="0" applyNumberFormat="1" applyFont="1" applyFill="1" applyBorder="1" applyProtection="1"/>
    <xf numFmtId="2" fontId="11" fillId="4" borderId="56" xfId="0" applyNumberFormat="1" applyFont="1" applyFill="1" applyBorder="1"/>
    <xf numFmtId="2" fontId="11" fillId="6" borderId="59" xfId="0" applyNumberFormat="1" applyFont="1" applyFill="1" applyBorder="1" applyProtection="1">
      <protection locked="0"/>
    </xf>
    <xf numFmtId="2" fontId="11" fillId="6" borderId="20" xfId="0" applyNumberFormat="1" applyFont="1" applyFill="1" applyBorder="1" applyProtection="1">
      <protection locked="0"/>
    </xf>
    <xf numFmtId="2" fontId="11" fillId="6" borderId="20" xfId="0" applyNumberFormat="1" applyFont="1" applyFill="1" applyBorder="1" applyProtection="1"/>
    <xf numFmtId="2" fontId="11" fillId="6" borderId="9" xfId="0" applyNumberFormat="1" applyFont="1" applyFill="1" applyBorder="1" applyProtection="1">
      <protection locked="0"/>
    </xf>
    <xf numFmtId="14" fontId="0" fillId="0" borderId="0" xfId="0" applyNumberFormat="1" applyFill="1" applyBorder="1"/>
    <xf numFmtId="2" fontId="11" fillId="7" borderId="23" xfId="0" applyNumberFormat="1" applyFont="1" applyFill="1" applyBorder="1"/>
    <xf numFmtId="2" fontId="11" fillId="7" borderId="14" xfId="0" applyNumberFormat="1" applyFont="1" applyFill="1" applyBorder="1"/>
    <xf numFmtId="2" fontId="11" fillId="8" borderId="23" xfId="0" applyNumberFormat="1" applyFont="1" applyFill="1" applyBorder="1"/>
    <xf numFmtId="2" fontId="11" fillId="4" borderId="35" xfId="0" applyNumberFormat="1" applyFont="1" applyFill="1" applyBorder="1" applyProtection="1">
      <protection locked="0"/>
    </xf>
    <xf numFmtId="2" fontId="11" fillId="4" borderId="36" xfId="0" applyNumberFormat="1" applyFont="1" applyFill="1" applyBorder="1" applyProtection="1">
      <protection locked="0"/>
    </xf>
    <xf numFmtId="2" fontId="11" fillId="4" borderId="60" xfId="0" applyNumberFormat="1" applyFont="1" applyFill="1" applyBorder="1" applyProtection="1"/>
    <xf numFmtId="2" fontId="11" fillId="4" borderId="37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2" fontId="11" fillId="9" borderId="57" xfId="0" applyNumberFormat="1" applyFont="1" applyFill="1" applyBorder="1"/>
    <xf numFmtId="2" fontId="11" fillId="0" borderId="59" xfId="0" applyNumberFormat="1" applyFont="1" applyFill="1" applyBorder="1" applyProtection="1">
      <protection locked="0"/>
    </xf>
    <xf numFmtId="2" fontId="11" fillId="0" borderId="34" xfId="0" applyNumberFormat="1" applyFont="1" applyFill="1" applyBorder="1" applyProtection="1">
      <protection locked="0"/>
    </xf>
    <xf numFmtId="2" fontId="11" fillId="11" borderId="10" xfId="0" applyNumberFormat="1" applyFont="1" applyFill="1" applyBorder="1" applyProtection="1">
      <protection locked="0"/>
    </xf>
    <xf numFmtId="0" fontId="0" fillId="11" borderId="0" xfId="0" applyFill="1"/>
    <xf numFmtId="0" fontId="11" fillId="21" borderId="13" xfId="0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9" fillId="5" borderId="12" xfId="0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Protection="1">
      <protection locked="0"/>
    </xf>
    <xf numFmtId="2" fontId="19" fillId="6" borderId="16" xfId="0" applyNumberFormat="1" applyFont="1" applyFill="1" applyBorder="1"/>
    <xf numFmtId="2" fontId="19" fillId="4" borderId="16" xfId="0" applyNumberFormat="1" applyFont="1" applyFill="1" applyBorder="1"/>
    <xf numFmtId="2" fontId="19" fillId="6" borderId="15" xfId="0" applyNumberFormat="1" applyFont="1" applyFill="1" applyBorder="1"/>
    <xf numFmtId="2" fontId="19" fillId="4" borderId="55" xfId="0" applyNumberFormat="1" applyFont="1" applyFill="1" applyBorder="1"/>
    <xf numFmtId="0" fontId="10" fillId="0" borderId="0" xfId="0" applyFont="1" applyFill="1" applyBorder="1" applyAlignment="1">
      <alignment horizontal="left"/>
    </xf>
    <xf numFmtId="2" fontId="19" fillId="11" borderId="18" xfId="0" applyNumberFormat="1" applyFont="1" applyFill="1" applyBorder="1" applyProtection="1">
      <protection locked="0"/>
    </xf>
    <xf numFmtId="2" fontId="19" fillId="11" borderId="19" xfId="0" applyNumberFormat="1" applyFont="1" applyFill="1" applyBorder="1" applyProtection="1">
      <protection locked="0"/>
    </xf>
    <xf numFmtId="2" fontId="19" fillId="11" borderId="36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11" fillId="11" borderId="19" xfId="0" applyNumberFormat="1" applyFont="1" applyFill="1" applyBorder="1" applyProtection="1">
      <protection locked="0"/>
    </xf>
    <xf numFmtId="2" fontId="11" fillId="11" borderId="33" xfId="0" applyNumberFormat="1" applyFont="1" applyFill="1" applyBorder="1" applyProtection="1">
      <protection locked="0"/>
    </xf>
    <xf numFmtId="2" fontId="11" fillId="11" borderId="18" xfId="0" applyNumberFormat="1" applyFont="1" applyFill="1" applyBorder="1" applyProtection="1">
      <protection locked="0"/>
    </xf>
    <xf numFmtId="0" fontId="17" fillId="11" borderId="0" xfId="0" applyFont="1" applyFill="1" applyBorder="1" applyAlignment="1" applyProtection="1">
      <alignment horizontal="center" vertical="center" wrapText="1"/>
      <protection locked="0"/>
    </xf>
    <xf numFmtId="2" fontId="11" fillId="11" borderId="34" xfId="0" applyNumberFormat="1" applyFont="1" applyFill="1" applyBorder="1" applyProtection="1">
      <protection locked="0"/>
    </xf>
    <xf numFmtId="2" fontId="11" fillId="11" borderId="20" xfId="0" applyNumberFormat="1" applyFont="1" applyFill="1" applyBorder="1" applyProtection="1">
      <protection locked="0"/>
    </xf>
    <xf numFmtId="0" fontId="4" fillId="0" borderId="0" xfId="1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0" xfId="1" applyAlignment="1">
      <alignment horizontal="justify" vertical="center"/>
    </xf>
    <xf numFmtId="0" fontId="0" fillId="0" borderId="0" xfId="0" applyAlignment="1"/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" fillId="0" borderId="62" xfId="1" applyBorder="1" applyAlignment="1">
      <alignment horizontal="center" vertical="center" wrapText="1"/>
    </xf>
    <xf numFmtId="0" fontId="6" fillId="18" borderId="63" xfId="0" applyFont="1" applyFill="1" applyBorder="1" applyAlignment="1">
      <alignment horizontal="right" vertical="center" wrapText="1"/>
    </xf>
    <xf numFmtId="0" fontId="6" fillId="18" borderId="64" xfId="0" applyFont="1" applyFill="1" applyBorder="1" applyAlignment="1">
      <alignment horizontal="right" vertical="center" wrapText="1"/>
    </xf>
    <xf numFmtId="0" fontId="6" fillId="18" borderId="65" xfId="0" applyFont="1" applyFill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14" fillId="18" borderId="66" xfId="0" applyFont="1" applyFill="1" applyBorder="1" applyAlignment="1">
      <alignment horizontal="right" vertical="center" wrapText="1"/>
    </xf>
    <xf numFmtId="0" fontId="14" fillId="18" borderId="12" xfId="0" applyFont="1" applyFill="1" applyBorder="1" applyAlignment="1">
      <alignment horizontal="right" vertical="center" wrapText="1"/>
    </xf>
    <xf numFmtId="0" fontId="14" fillId="18" borderId="1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10" fillId="21" borderId="20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7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Hyperlink" xfId="1" builtinId="8"/>
    <cellStyle name="Normal" xfId="0" builtinId="0"/>
    <cellStyle name="Percent" xfId="8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Staff effort allocation per Group WPs (%)</a:t>
            </a:r>
          </a:p>
        </c:rich>
      </c:tx>
      <c:layout>
        <c:manualLayout>
          <c:xMode val="edge"/>
          <c:yMode val="edge"/>
          <c:x val="0.0175509445439492"/>
          <c:y val="0.0173611111111111"/>
        </c:manualLayout>
      </c:layout>
      <c:overlay val="0"/>
    </c:title>
    <c:autoTitleDeleted val="0"/>
    <c:view3D>
      <c:rotX val="66"/>
      <c:rotY val="319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'Group WP list'!$L$9:$L$16</c:f>
              <c:strCache>
                <c:ptCount val="8"/>
                <c:pt idx="0">
                  <c:v>WP1 Management</c:v>
                </c:pt>
                <c:pt idx="1">
                  <c:v>WP2 Reproduction and genetics</c:v>
                </c:pt>
                <c:pt idx="2">
                  <c:v>WP3 Nutrition</c:v>
                </c:pt>
                <c:pt idx="3">
                  <c:v>WP4 Larval husbandry</c:v>
                </c:pt>
                <c:pt idx="4">
                  <c:v>WP5 Grow out husbandry</c:v>
                </c:pt>
                <c:pt idx="5">
                  <c:v>WP6 Fish health</c:v>
                </c:pt>
                <c:pt idx="6">
                  <c:v>WP7 Socioeconomics</c:v>
                </c:pt>
                <c:pt idx="7">
                  <c:v>WP8 Dissemination</c:v>
                </c:pt>
              </c:strCache>
            </c:strRef>
          </c:cat>
          <c:val>
            <c:numRef>
              <c:f>'Group WP list'!$M$9:$M$16</c:f>
              <c:numCache>
                <c:formatCode>0.00</c:formatCode>
                <c:ptCount val="8"/>
                <c:pt idx="0">
                  <c:v>5.101772240743989</c:v>
                </c:pt>
                <c:pt idx="1">
                  <c:v>20.14827162660116</c:v>
                </c:pt>
                <c:pt idx="2">
                  <c:v>12.39252500438673</c:v>
                </c:pt>
                <c:pt idx="3">
                  <c:v>10.50998922116662</c:v>
                </c:pt>
                <c:pt idx="4">
                  <c:v>19.28283157446169</c:v>
                </c:pt>
                <c:pt idx="5">
                  <c:v>15.5202667134585</c:v>
                </c:pt>
                <c:pt idx="6">
                  <c:v>14.52447797859273</c:v>
                </c:pt>
                <c:pt idx="7">
                  <c:v>2.519865640588574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41275">
      <a:solidFill>
        <a:schemeClr val="accent1">
          <a:lumMod val="75000"/>
        </a:schemeClr>
      </a:solidFill>
    </a:ln>
    <a:effectLst>
      <a:softEdge rad="25400"/>
    </a:effectLst>
  </c:spPr>
  <c:txPr>
    <a:bodyPr/>
    <a:lstStyle/>
    <a:p>
      <a:pPr>
        <a:defRPr b="1" i="0">
          <a:latin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635000</xdr:colOff>
      <xdr:row>20</xdr:row>
      <xdr:rowOff>546100</xdr:rowOff>
    </xdr:from>
    <xdr:to>
      <xdr:col>16</xdr:col>
      <xdr:colOff>317500</xdr:colOff>
      <xdr:row>38</xdr:row>
      <xdr:rowOff>88900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opLeftCell="A3" workbookViewId="0">
      <selection activeCell="Q20" sqref="Q20"/>
    </sheetView>
  </sheetViews>
  <sheetFormatPr baseColWidth="10" defaultRowHeight="15" x14ac:dyDescent="0"/>
  <cols>
    <col min="2" max="2" width="12.5" customWidth="1"/>
    <col min="3" max="3" width="21.83203125" customWidth="1"/>
    <col min="6" max="6" width="13.83203125" customWidth="1"/>
    <col min="7" max="7" width="11.33203125" bestFit="1" customWidth="1"/>
    <col min="11" max="11" width="2.83203125" customWidth="1"/>
    <col min="12" max="12" width="30.1640625" customWidth="1"/>
  </cols>
  <sheetData>
    <row r="1" spans="2:14" ht="17">
      <c r="B1" s="16" t="s">
        <v>50</v>
      </c>
      <c r="C1" s="16"/>
    </row>
    <row r="2" spans="2:14" ht="17">
      <c r="B2" s="16" t="s">
        <v>51</v>
      </c>
    </row>
    <row r="5" spans="2:14" ht="18" thickBot="1">
      <c r="B5" s="15" t="s">
        <v>38</v>
      </c>
      <c r="C5" s="15" t="s">
        <v>39</v>
      </c>
    </row>
    <row r="6" spans="2:14" ht="16" thickTop="1">
      <c r="B6" s="1" t="s">
        <v>0</v>
      </c>
      <c r="C6" s="346" t="s">
        <v>2</v>
      </c>
      <c r="D6" s="349" t="s">
        <v>3</v>
      </c>
      <c r="E6" s="4" t="s">
        <v>4</v>
      </c>
      <c r="F6" s="346" t="s">
        <v>7</v>
      </c>
      <c r="G6" s="349" t="s">
        <v>8</v>
      </c>
      <c r="H6" s="4" t="s">
        <v>9</v>
      </c>
      <c r="I6" s="4" t="s">
        <v>11</v>
      </c>
    </row>
    <row r="7" spans="2:14">
      <c r="B7" s="2" t="s">
        <v>1</v>
      </c>
      <c r="C7" s="347"/>
      <c r="D7" s="350"/>
      <c r="E7" s="5" t="s">
        <v>5</v>
      </c>
      <c r="F7" s="347"/>
      <c r="G7" s="350"/>
      <c r="H7" s="7" t="s">
        <v>10</v>
      </c>
      <c r="I7" s="5" t="s">
        <v>12</v>
      </c>
    </row>
    <row r="8" spans="2:14" ht="16" thickBot="1">
      <c r="B8" s="3"/>
      <c r="C8" s="348"/>
      <c r="D8" s="351"/>
      <c r="E8" s="6" t="s">
        <v>6</v>
      </c>
      <c r="F8" s="348"/>
      <c r="G8" s="351"/>
      <c r="H8" s="8"/>
      <c r="I8" s="8"/>
    </row>
    <row r="9" spans="2:14" ht="38" thickTop="1" thickBot="1">
      <c r="B9" s="12">
        <v>1</v>
      </c>
      <c r="C9" s="13" t="s">
        <v>95</v>
      </c>
      <c r="D9" s="13" t="s">
        <v>20</v>
      </c>
      <c r="E9" s="13">
        <v>1</v>
      </c>
      <c r="F9" s="13" t="s">
        <v>29</v>
      </c>
      <c r="G9" s="43">
        <f>'WT6 Project effort beneficiary'!C47</f>
        <v>81.409999999999982</v>
      </c>
      <c r="H9" s="13">
        <v>1</v>
      </c>
      <c r="I9" s="13">
        <v>60</v>
      </c>
      <c r="L9" s="13" t="s">
        <v>69</v>
      </c>
      <c r="M9" s="102">
        <f>(N9/$N$17)*100</f>
        <v>5.1017722407439887</v>
      </c>
      <c r="N9" s="102">
        <f>G9</f>
        <v>81.409999999999982</v>
      </c>
    </row>
    <row r="10" spans="2:14" ht="37" thickBot="1">
      <c r="B10" s="12">
        <v>2</v>
      </c>
      <c r="C10" s="13" t="s">
        <v>23</v>
      </c>
      <c r="D10" s="13" t="s">
        <v>22</v>
      </c>
      <c r="E10" s="13">
        <v>3</v>
      </c>
      <c r="F10" s="13" t="s">
        <v>30</v>
      </c>
      <c r="G10" s="43">
        <f>'WT6 Project effort beneficiary'!D47</f>
        <v>321.51</v>
      </c>
      <c r="H10" s="13">
        <v>1</v>
      </c>
      <c r="I10" s="13">
        <v>58</v>
      </c>
      <c r="L10" s="13" t="s">
        <v>94</v>
      </c>
      <c r="M10" s="102">
        <f t="shared" ref="M10:M16" si="0">(N10/$N$17)*100</f>
        <v>20.148271626601158</v>
      </c>
      <c r="N10" s="102">
        <f t="shared" ref="N10:N17" si="1">G10</f>
        <v>321.51</v>
      </c>
    </row>
    <row r="11" spans="2:14" ht="19" thickBot="1">
      <c r="B11" s="12">
        <v>3</v>
      </c>
      <c r="C11" s="13" t="s">
        <v>24</v>
      </c>
      <c r="D11" s="13" t="s">
        <v>22</v>
      </c>
      <c r="E11" s="13">
        <v>2</v>
      </c>
      <c r="F11" s="13" t="s">
        <v>155</v>
      </c>
      <c r="G11" s="43">
        <f>'WT6 Project effort beneficiary'!E47</f>
        <v>197.75</v>
      </c>
      <c r="H11" s="13">
        <v>1</v>
      </c>
      <c r="I11" s="13">
        <v>57</v>
      </c>
      <c r="L11" s="13" t="s">
        <v>60</v>
      </c>
      <c r="M11" s="102">
        <f t="shared" si="0"/>
        <v>12.392525004386734</v>
      </c>
      <c r="N11" s="102">
        <f t="shared" si="1"/>
        <v>197.75</v>
      </c>
    </row>
    <row r="12" spans="2:14" ht="37" thickBot="1">
      <c r="B12" s="12">
        <v>4</v>
      </c>
      <c r="C12" s="13" t="s">
        <v>25</v>
      </c>
      <c r="D12" s="13" t="s">
        <v>22</v>
      </c>
      <c r="E12" s="13">
        <v>4</v>
      </c>
      <c r="F12" s="13" t="s">
        <v>40</v>
      </c>
      <c r="G12" s="43">
        <f>'WT6 Project effort beneficiary'!F47</f>
        <v>167.70999999999998</v>
      </c>
      <c r="H12" s="13">
        <v>1</v>
      </c>
      <c r="I12" s="13">
        <v>57</v>
      </c>
      <c r="L12" s="13" t="s">
        <v>93</v>
      </c>
      <c r="M12" s="102">
        <f t="shared" si="0"/>
        <v>10.50998922116662</v>
      </c>
      <c r="N12" s="102">
        <f t="shared" si="1"/>
        <v>167.70999999999998</v>
      </c>
    </row>
    <row r="13" spans="2:14" ht="37" thickBot="1">
      <c r="B13" s="12">
        <v>5</v>
      </c>
      <c r="C13" s="13" t="s">
        <v>26</v>
      </c>
      <c r="D13" s="13" t="s">
        <v>22</v>
      </c>
      <c r="E13" s="13">
        <v>1</v>
      </c>
      <c r="F13" s="13" t="s">
        <v>29</v>
      </c>
      <c r="G13" s="43">
        <f>'WT6 Project effort beneficiary'!G47</f>
        <v>307.70000000000005</v>
      </c>
      <c r="H13" s="13">
        <v>6</v>
      </c>
      <c r="I13" s="13">
        <v>54</v>
      </c>
      <c r="L13" s="13" t="s">
        <v>62</v>
      </c>
      <c r="M13" s="102">
        <f t="shared" si="0"/>
        <v>19.282831574461685</v>
      </c>
      <c r="N13" s="102">
        <f t="shared" si="1"/>
        <v>307.70000000000005</v>
      </c>
    </row>
    <row r="14" spans="2:14" ht="19" thickBot="1">
      <c r="B14" s="12">
        <v>6</v>
      </c>
      <c r="C14" s="13" t="s">
        <v>27</v>
      </c>
      <c r="D14" s="13" t="s">
        <v>22</v>
      </c>
      <c r="E14" s="13">
        <v>5</v>
      </c>
      <c r="F14" s="13" t="s">
        <v>31</v>
      </c>
      <c r="G14" s="43">
        <f>'WT6 Project effort beneficiary'!H47</f>
        <v>247.66</v>
      </c>
      <c r="H14" s="13">
        <v>5</v>
      </c>
      <c r="I14" s="13">
        <v>57</v>
      </c>
      <c r="L14" s="13" t="s">
        <v>63</v>
      </c>
      <c r="M14" s="102">
        <f t="shared" si="0"/>
        <v>15.520266713458501</v>
      </c>
      <c r="N14" s="102">
        <f t="shared" si="1"/>
        <v>247.66</v>
      </c>
    </row>
    <row r="15" spans="2:14" ht="19" thickBot="1">
      <c r="B15" s="12">
        <v>7</v>
      </c>
      <c r="C15" s="13" t="s">
        <v>28</v>
      </c>
      <c r="D15" s="13" t="s">
        <v>22</v>
      </c>
      <c r="E15" s="13">
        <v>6</v>
      </c>
      <c r="F15" s="13" t="s">
        <v>32</v>
      </c>
      <c r="G15" s="43">
        <f>'WT6 Project effort beneficiary'!I47</f>
        <v>231.76999999999998</v>
      </c>
      <c r="H15" s="13">
        <v>1</v>
      </c>
      <c r="I15" s="13">
        <v>60</v>
      </c>
      <c r="L15" s="13" t="s">
        <v>64</v>
      </c>
      <c r="M15" s="102">
        <f t="shared" si="0"/>
        <v>14.524477978592735</v>
      </c>
      <c r="N15" s="102">
        <f t="shared" si="1"/>
        <v>231.76999999999998</v>
      </c>
    </row>
    <row r="16" spans="2:14" ht="37" thickBot="1">
      <c r="B16" s="12">
        <v>8</v>
      </c>
      <c r="C16" s="13" t="s">
        <v>19</v>
      </c>
      <c r="D16" s="13" t="s">
        <v>21</v>
      </c>
      <c r="E16" s="13">
        <v>18</v>
      </c>
      <c r="F16" s="23" t="s">
        <v>85</v>
      </c>
      <c r="G16" s="43">
        <f>'WT6 Project effort beneficiary'!J47</f>
        <v>40.21</v>
      </c>
      <c r="H16" s="13">
        <v>1</v>
      </c>
      <c r="I16" s="13">
        <v>60</v>
      </c>
      <c r="L16" s="13" t="s">
        <v>58</v>
      </c>
      <c r="M16" s="102">
        <f t="shared" si="0"/>
        <v>2.5198656405885744</v>
      </c>
      <c r="N16" s="102">
        <f t="shared" si="1"/>
        <v>40.21</v>
      </c>
    </row>
    <row r="17" spans="2:14" ht="19" thickBot="1">
      <c r="B17" s="9"/>
      <c r="C17" s="10"/>
      <c r="D17" s="352" t="s">
        <v>13</v>
      </c>
      <c r="E17" s="353"/>
      <c r="F17" s="354"/>
      <c r="G17" s="44">
        <f>SUM(G9:G16)</f>
        <v>1595.72</v>
      </c>
      <c r="H17" s="9"/>
      <c r="I17" s="11"/>
      <c r="N17" s="102">
        <f t="shared" si="1"/>
        <v>1595.72</v>
      </c>
    </row>
    <row r="18" spans="2:14" ht="16" thickTop="1"/>
    <row r="20" spans="2:14">
      <c r="B20" s="344" t="s">
        <v>14</v>
      </c>
      <c r="C20" s="345"/>
      <c r="D20" s="345"/>
      <c r="E20" s="345"/>
      <c r="F20" s="345"/>
      <c r="G20" s="345"/>
      <c r="H20" s="345"/>
    </row>
    <row r="21" spans="2:14" ht="69" customHeight="1">
      <c r="B21" s="342" t="s">
        <v>15</v>
      </c>
      <c r="C21" s="343"/>
      <c r="D21" s="343"/>
      <c r="E21" s="343"/>
      <c r="F21" s="343"/>
      <c r="G21" s="343"/>
      <c r="H21" s="343"/>
      <c r="I21" s="14"/>
    </row>
    <row r="22" spans="2:14">
      <c r="B22" s="344" t="s">
        <v>16</v>
      </c>
      <c r="C22" s="345"/>
      <c r="D22" s="345"/>
      <c r="E22" s="345"/>
      <c r="F22" s="345"/>
      <c r="G22" s="345"/>
      <c r="H22" s="345"/>
    </row>
    <row r="23" spans="2:14">
      <c r="B23" s="344" t="s">
        <v>17</v>
      </c>
      <c r="C23" s="345"/>
      <c r="D23" s="345"/>
      <c r="E23" s="345"/>
      <c r="F23" s="345"/>
      <c r="G23" s="345"/>
      <c r="H23" s="345"/>
    </row>
    <row r="24" spans="2:14">
      <c r="B24" s="344" t="s">
        <v>18</v>
      </c>
      <c r="C24" s="345"/>
      <c r="D24" s="345"/>
      <c r="E24" s="345"/>
      <c r="F24" s="345"/>
      <c r="G24" s="345"/>
      <c r="H24" s="345"/>
    </row>
  </sheetData>
  <sheetProtection sheet="1" objects="1" scenarios="1"/>
  <mergeCells count="10">
    <mergeCell ref="B21:H21"/>
    <mergeCell ref="B22:H22"/>
    <mergeCell ref="B23:H23"/>
    <mergeCell ref="B24:H24"/>
    <mergeCell ref="C6:C8"/>
    <mergeCell ref="D6:D8"/>
    <mergeCell ref="F6:F8"/>
    <mergeCell ref="G6:G8"/>
    <mergeCell ref="D17:F17"/>
    <mergeCell ref="B20:H20"/>
  </mergeCells>
  <phoneticPr fontId="27" type="noConversion"/>
  <hyperlinks>
    <hyperlink ref="B7" location="_ftn1" display="No[1]"/>
    <hyperlink ref="D6" location="_ftn2" display="Type of activity[2]"/>
    <hyperlink ref="E8" location="_ftn3" display="No[3]"/>
    <hyperlink ref="G6" location="_ftn4" display="Person-months[4]"/>
    <hyperlink ref="H7" location="_ftn5" display="month[5]"/>
    <hyperlink ref="B20" location="_ftnref1" display="[1] Work package number: WP 1 – WP n."/>
    <hyperlink ref="B21" location="_ftnref2" display="[2] Please indicate one activity per work package: RTD = Research and technological development (; DEM = Demonstration; MGT = Management of the consortium; OTHER = Other specific activities, if applicable in this call including any activities to prepare f"/>
    <hyperlink ref="B22" location="_ftnref3" display="[3] Number of the participant leading the work in this work package."/>
    <hyperlink ref="B23" location="_ftnref4" display="[4] The total number of person-months allocated to each work package."/>
    <hyperlink ref="B24" location="_ftnref5" display="[5] Measured in months from the project start date (month 1).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4" workbookViewId="0">
      <selection activeCell="H38" sqref="H38"/>
    </sheetView>
  </sheetViews>
  <sheetFormatPr baseColWidth="10" defaultRowHeight="15" x14ac:dyDescent="0"/>
  <cols>
    <col min="1" max="1" width="4.6640625" style="17" customWidth="1"/>
    <col min="3" max="3" width="40" customWidth="1"/>
    <col min="5" max="5" width="13.6640625" style="149" customWidth="1"/>
    <col min="6" max="7" width="16.6640625" customWidth="1"/>
    <col min="8" max="8" width="13" customWidth="1"/>
    <col min="9" max="10" width="9.6640625" customWidth="1"/>
  </cols>
  <sheetData>
    <row r="1" spans="1:10">
      <c r="A1" s="216"/>
    </row>
    <row r="3" spans="1:10" ht="16" thickBot="1"/>
    <row r="4" spans="1:10" ht="32">
      <c r="B4" s="225" t="s">
        <v>0</v>
      </c>
      <c r="C4" s="355" t="s">
        <v>2</v>
      </c>
      <c r="D4" s="357" t="s">
        <v>3</v>
      </c>
      <c r="E4" s="226" t="s">
        <v>4</v>
      </c>
      <c r="F4" s="355" t="s">
        <v>7</v>
      </c>
      <c r="G4" s="259"/>
      <c r="H4" s="357" t="s">
        <v>8</v>
      </c>
      <c r="I4" s="226" t="s">
        <v>9</v>
      </c>
      <c r="J4" s="226" t="s">
        <v>11</v>
      </c>
    </row>
    <row r="5" spans="1:10" ht="32">
      <c r="B5" s="227" t="s">
        <v>1</v>
      </c>
      <c r="C5" s="356"/>
      <c r="D5" s="358"/>
      <c r="E5" s="228" t="s">
        <v>5</v>
      </c>
      <c r="F5" s="356"/>
      <c r="G5" s="260" t="s">
        <v>250</v>
      </c>
      <c r="H5" s="358"/>
      <c r="I5" s="229" t="s">
        <v>10</v>
      </c>
      <c r="J5" s="228" t="s">
        <v>12</v>
      </c>
    </row>
    <row r="6" spans="1:10" ht="17" thickBot="1">
      <c r="B6" s="230"/>
      <c r="C6" s="356"/>
      <c r="D6" s="358"/>
      <c r="E6" s="229" t="s">
        <v>6</v>
      </c>
      <c r="F6" s="356"/>
      <c r="G6" s="260"/>
      <c r="H6" s="358"/>
      <c r="I6" s="231"/>
      <c r="J6" s="231"/>
    </row>
    <row r="7" spans="1:10" s="121" customFormat="1" ht="16" thickBot="1">
      <c r="A7" s="217"/>
      <c r="B7" s="224">
        <v>1</v>
      </c>
      <c r="C7" s="122" t="s">
        <v>95</v>
      </c>
      <c r="D7" s="122" t="s">
        <v>20</v>
      </c>
      <c r="E7" s="192">
        <v>1</v>
      </c>
      <c r="F7" s="122" t="s">
        <v>29</v>
      </c>
      <c r="G7" s="122" t="s">
        <v>251</v>
      </c>
      <c r="H7" s="123">
        <f>'WT6 Project effort beneficiary'!C47</f>
        <v>81.409999999999982</v>
      </c>
      <c r="I7" s="122">
        <v>1</v>
      </c>
      <c r="J7" s="124">
        <v>60</v>
      </c>
    </row>
    <row r="8" spans="1:10" s="121" customFormat="1" ht="30">
      <c r="A8" s="217"/>
      <c r="B8" s="166" t="s">
        <v>208</v>
      </c>
      <c r="C8" s="125" t="s">
        <v>23</v>
      </c>
      <c r="D8" s="125" t="s">
        <v>22</v>
      </c>
      <c r="E8" s="193">
        <v>3</v>
      </c>
      <c r="F8" s="125" t="s">
        <v>30</v>
      </c>
      <c r="G8" s="125" t="s">
        <v>252</v>
      </c>
      <c r="H8" s="126">
        <f>SUM(H9:H14)</f>
        <v>321.50999999999993</v>
      </c>
      <c r="I8" s="125">
        <v>1</v>
      </c>
      <c r="J8" s="127">
        <v>60</v>
      </c>
    </row>
    <row r="9" spans="1:10">
      <c r="A9" s="218"/>
      <c r="B9" s="167">
        <v>2</v>
      </c>
      <c r="C9" s="105" t="s">
        <v>124</v>
      </c>
      <c r="D9" s="106" t="s">
        <v>22</v>
      </c>
      <c r="E9" s="106">
        <v>3</v>
      </c>
      <c r="F9" s="107" t="s">
        <v>30</v>
      </c>
      <c r="G9" s="107" t="s">
        <v>252</v>
      </c>
      <c r="H9" s="108">
        <f>'WT7 Project effort by activity'!D10</f>
        <v>40.65</v>
      </c>
      <c r="I9" s="107">
        <v>1</v>
      </c>
      <c r="J9" s="109">
        <v>36</v>
      </c>
    </row>
    <row r="10" spans="1:10">
      <c r="A10" s="218"/>
      <c r="B10" s="167">
        <v>3</v>
      </c>
      <c r="C10" s="105" t="s">
        <v>125</v>
      </c>
      <c r="D10" s="106" t="s">
        <v>22</v>
      </c>
      <c r="E10" s="106">
        <v>13</v>
      </c>
      <c r="F10" s="107" t="s">
        <v>259</v>
      </c>
      <c r="G10" s="107" t="s">
        <v>260</v>
      </c>
      <c r="H10" s="108">
        <f>'WT7 Project effort by activity'!D11</f>
        <v>195.39999999999998</v>
      </c>
      <c r="I10" s="107">
        <v>1</v>
      </c>
      <c r="J10" s="109">
        <v>54</v>
      </c>
    </row>
    <row r="11" spans="1:10">
      <c r="A11" s="218"/>
      <c r="B11" s="167">
        <v>4</v>
      </c>
      <c r="C11" s="105" t="s">
        <v>126</v>
      </c>
      <c r="D11" s="110" t="s">
        <v>22</v>
      </c>
      <c r="E11" s="106">
        <v>1</v>
      </c>
      <c r="F11" s="107" t="s">
        <v>29</v>
      </c>
      <c r="G11" s="107" t="s">
        <v>261</v>
      </c>
      <c r="H11" s="108">
        <f>'WT7 Project effort by activity'!D12</f>
        <v>5</v>
      </c>
      <c r="I11" s="107">
        <v>1</v>
      </c>
      <c r="J11" s="109">
        <v>16</v>
      </c>
    </row>
    <row r="12" spans="1:10">
      <c r="A12" s="218"/>
      <c r="B12" s="167">
        <v>5</v>
      </c>
      <c r="C12" s="105" t="s">
        <v>127</v>
      </c>
      <c r="D12" s="110" t="s">
        <v>22</v>
      </c>
      <c r="E12" s="106">
        <v>7</v>
      </c>
      <c r="F12" s="107" t="s">
        <v>152</v>
      </c>
      <c r="G12" s="107" t="s">
        <v>262</v>
      </c>
      <c r="H12" s="108">
        <f>'WT7 Project effort by activity'!D13</f>
        <v>20.5</v>
      </c>
      <c r="I12" s="107">
        <v>1</v>
      </c>
      <c r="J12" s="109">
        <v>36</v>
      </c>
    </row>
    <row r="13" spans="1:10">
      <c r="A13" s="218"/>
      <c r="B13" s="167">
        <v>6</v>
      </c>
      <c r="C13" s="105" t="s">
        <v>128</v>
      </c>
      <c r="D13" s="110" t="s">
        <v>22</v>
      </c>
      <c r="E13" s="106">
        <v>8</v>
      </c>
      <c r="F13" s="107" t="s">
        <v>153</v>
      </c>
      <c r="G13" s="107" t="s">
        <v>263</v>
      </c>
      <c r="H13" s="108">
        <f>'WT7 Project effort by activity'!D14</f>
        <v>34.159999999999997</v>
      </c>
      <c r="I13" s="107">
        <v>1</v>
      </c>
      <c r="J13" s="109">
        <v>54</v>
      </c>
    </row>
    <row r="14" spans="1:10" ht="16" thickBot="1">
      <c r="A14" s="218"/>
      <c r="B14" s="168">
        <v>7</v>
      </c>
      <c r="C14" s="111" t="s">
        <v>129</v>
      </c>
      <c r="D14" s="110" t="s">
        <v>22</v>
      </c>
      <c r="E14" s="112">
        <v>4</v>
      </c>
      <c r="F14" s="113" t="s">
        <v>154</v>
      </c>
      <c r="G14" s="118" t="s">
        <v>264</v>
      </c>
      <c r="H14" s="108">
        <f>'WT7 Project effort by activity'!D15</f>
        <v>25.799999999999997</v>
      </c>
      <c r="I14" s="113">
        <v>1</v>
      </c>
      <c r="J14" s="114">
        <v>60</v>
      </c>
    </row>
    <row r="15" spans="1:10" s="121" customFormat="1" ht="30">
      <c r="A15" s="217"/>
      <c r="B15" s="166" t="s">
        <v>208</v>
      </c>
      <c r="C15" s="125" t="s">
        <v>24</v>
      </c>
      <c r="D15" s="128" t="s">
        <v>22</v>
      </c>
      <c r="E15" s="193">
        <v>2</v>
      </c>
      <c r="F15" s="125" t="s">
        <v>155</v>
      </c>
      <c r="G15" s="125" t="s">
        <v>282</v>
      </c>
      <c r="H15" s="126">
        <f>SUM(H16:H21)</f>
        <v>197.75</v>
      </c>
      <c r="I15" s="125">
        <v>1</v>
      </c>
      <c r="J15" s="127">
        <v>57</v>
      </c>
    </row>
    <row r="16" spans="1:10">
      <c r="A16" s="218"/>
      <c r="B16" s="167">
        <v>8</v>
      </c>
      <c r="C16" s="105" t="s">
        <v>130</v>
      </c>
      <c r="D16" s="106" t="s">
        <v>22</v>
      </c>
      <c r="E16" s="106">
        <v>2</v>
      </c>
      <c r="F16" s="107" t="s">
        <v>155</v>
      </c>
      <c r="G16" s="107" t="s">
        <v>276</v>
      </c>
      <c r="H16" s="108">
        <f>'WT7 Project effort by activity'!D17</f>
        <v>27</v>
      </c>
      <c r="I16" s="107">
        <v>1</v>
      </c>
      <c r="J16" s="109">
        <v>48</v>
      </c>
    </row>
    <row r="17" spans="1:10">
      <c r="A17" s="218"/>
      <c r="B17" s="167">
        <v>9</v>
      </c>
      <c r="C17" s="105" t="s">
        <v>131</v>
      </c>
      <c r="D17" s="106" t="s">
        <v>22</v>
      </c>
      <c r="E17" s="106">
        <v>2</v>
      </c>
      <c r="F17" s="107" t="s">
        <v>155</v>
      </c>
      <c r="G17" s="107" t="s">
        <v>253</v>
      </c>
      <c r="H17" s="108">
        <f>'WT7 Project effort by activity'!D18</f>
        <v>46.8</v>
      </c>
      <c r="I17" s="107">
        <v>1</v>
      </c>
      <c r="J17" s="109">
        <v>58</v>
      </c>
    </row>
    <row r="18" spans="1:10">
      <c r="A18" s="218"/>
      <c r="B18" s="167">
        <v>10</v>
      </c>
      <c r="C18" s="105" t="s">
        <v>132</v>
      </c>
      <c r="D18" s="106" t="s">
        <v>22</v>
      </c>
      <c r="E18" s="106">
        <v>21</v>
      </c>
      <c r="F18" s="107" t="s">
        <v>156</v>
      </c>
      <c r="G18" s="107" t="s">
        <v>265</v>
      </c>
      <c r="H18" s="108">
        <f>'WT7 Project effort by activity'!D19</f>
        <v>35</v>
      </c>
      <c r="I18" s="107">
        <v>4</v>
      </c>
      <c r="J18" s="109">
        <v>48</v>
      </c>
    </row>
    <row r="19" spans="1:10">
      <c r="A19" s="218"/>
      <c r="B19" s="167">
        <v>11</v>
      </c>
      <c r="C19" s="105" t="s">
        <v>133</v>
      </c>
      <c r="D19" s="106" t="s">
        <v>22</v>
      </c>
      <c r="E19" s="106">
        <v>17</v>
      </c>
      <c r="F19" s="107" t="s">
        <v>158</v>
      </c>
      <c r="G19" s="107" t="s">
        <v>266</v>
      </c>
      <c r="H19" s="108">
        <f>'WT7 Project effort by activity'!D20</f>
        <v>14.2</v>
      </c>
      <c r="I19" s="107">
        <v>1</v>
      </c>
      <c r="J19" s="109">
        <v>48</v>
      </c>
    </row>
    <row r="20" spans="1:10">
      <c r="A20" s="218"/>
      <c r="B20" s="167">
        <v>12</v>
      </c>
      <c r="C20" s="105" t="s">
        <v>134</v>
      </c>
      <c r="D20" s="106" t="s">
        <v>22</v>
      </c>
      <c r="E20" s="106">
        <v>8</v>
      </c>
      <c r="F20" s="107" t="s">
        <v>246</v>
      </c>
      <c r="G20" s="107" t="s">
        <v>267</v>
      </c>
      <c r="H20" s="108">
        <f>'WT7 Project effort by activity'!D21</f>
        <v>6.6</v>
      </c>
      <c r="I20" s="107">
        <v>1</v>
      </c>
      <c r="J20" s="109">
        <v>57</v>
      </c>
    </row>
    <row r="21" spans="1:10" ht="16" thickBot="1">
      <c r="A21" s="218"/>
      <c r="B21" s="168">
        <v>13</v>
      </c>
      <c r="C21" s="111" t="s">
        <v>135</v>
      </c>
      <c r="D21" s="106" t="s">
        <v>22</v>
      </c>
      <c r="E21" s="112">
        <v>4</v>
      </c>
      <c r="F21" s="113" t="s">
        <v>154</v>
      </c>
      <c r="G21" s="118" t="s">
        <v>254</v>
      </c>
      <c r="H21" s="108">
        <f>'WT7 Project effort by activity'!D22</f>
        <v>68.150000000000006</v>
      </c>
      <c r="I21" s="113">
        <v>1</v>
      </c>
      <c r="J21" s="114">
        <v>55</v>
      </c>
    </row>
    <row r="22" spans="1:10" s="121" customFormat="1" ht="30">
      <c r="A22" s="217"/>
      <c r="B22" s="166" t="s">
        <v>208</v>
      </c>
      <c r="C22" s="125" t="s">
        <v>25</v>
      </c>
      <c r="D22" s="125" t="s">
        <v>22</v>
      </c>
      <c r="E22" s="193">
        <v>4</v>
      </c>
      <c r="F22" s="125" t="s">
        <v>154</v>
      </c>
      <c r="G22" s="125" t="s">
        <v>254</v>
      </c>
      <c r="H22" s="126">
        <f>SUM(H23:H28)</f>
        <v>167.71</v>
      </c>
      <c r="I22" s="125">
        <v>1</v>
      </c>
      <c r="J22" s="127">
        <v>57</v>
      </c>
    </row>
    <row r="23" spans="1:10">
      <c r="A23" s="218"/>
      <c r="B23" s="167">
        <v>14</v>
      </c>
      <c r="C23" s="105" t="s">
        <v>136</v>
      </c>
      <c r="D23" s="106" t="s">
        <v>22</v>
      </c>
      <c r="E23" s="106">
        <v>3</v>
      </c>
      <c r="F23" s="107" t="s">
        <v>30</v>
      </c>
      <c r="G23" s="107" t="s">
        <v>275</v>
      </c>
      <c r="H23" s="108">
        <f>'WT7 Project effort by activity'!D24</f>
        <v>3.7</v>
      </c>
      <c r="I23" s="107">
        <v>1</v>
      </c>
      <c r="J23" s="109">
        <v>18</v>
      </c>
    </row>
    <row r="24" spans="1:10">
      <c r="A24" s="218"/>
      <c r="B24" s="167">
        <v>15</v>
      </c>
      <c r="C24" s="105" t="s">
        <v>137</v>
      </c>
      <c r="D24" s="106" t="s">
        <v>22</v>
      </c>
      <c r="E24" s="106">
        <v>2</v>
      </c>
      <c r="F24" s="107" t="s">
        <v>155</v>
      </c>
      <c r="G24" s="107" t="s">
        <v>277</v>
      </c>
      <c r="H24" s="108">
        <f>'WT7 Project effort by activity'!D25</f>
        <v>79.5</v>
      </c>
      <c r="I24" s="107">
        <v>5</v>
      </c>
      <c r="J24" s="109">
        <v>48</v>
      </c>
    </row>
    <row r="25" spans="1:10">
      <c r="A25" s="218"/>
      <c r="B25" s="167">
        <v>16</v>
      </c>
      <c r="C25" s="105" t="s">
        <v>138</v>
      </c>
      <c r="D25" s="110" t="s">
        <v>22</v>
      </c>
      <c r="E25" s="106">
        <v>9</v>
      </c>
      <c r="F25" s="107" t="s">
        <v>157</v>
      </c>
      <c r="G25" s="107" t="s">
        <v>268</v>
      </c>
      <c r="H25" s="108">
        <f>'WT7 Project effort by activity'!D26</f>
        <v>34.700000000000003</v>
      </c>
      <c r="I25" s="107">
        <v>1</v>
      </c>
      <c r="J25" s="109">
        <v>57</v>
      </c>
    </row>
    <row r="26" spans="1:10">
      <c r="A26" s="218"/>
      <c r="B26" s="167">
        <v>17</v>
      </c>
      <c r="C26" s="105" t="s">
        <v>139</v>
      </c>
      <c r="D26" s="106" t="s">
        <v>22</v>
      </c>
      <c r="E26" s="106">
        <v>7</v>
      </c>
      <c r="F26" s="107" t="s">
        <v>152</v>
      </c>
      <c r="G26" s="115" t="s">
        <v>262</v>
      </c>
      <c r="H26" s="108">
        <f>'WT7 Project effort by activity'!D27</f>
        <v>20</v>
      </c>
      <c r="I26" s="107">
        <v>1</v>
      </c>
      <c r="J26" s="109">
        <v>48</v>
      </c>
    </row>
    <row r="27" spans="1:10">
      <c r="A27" s="218"/>
      <c r="B27" s="167">
        <v>18</v>
      </c>
      <c r="C27" s="105" t="s">
        <v>140</v>
      </c>
      <c r="D27" s="106" t="s">
        <v>22</v>
      </c>
      <c r="E27" s="106">
        <v>8</v>
      </c>
      <c r="F27" s="107" t="s">
        <v>153</v>
      </c>
      <c r="G27" s="107" t="s">
        <v>263</v>
      </c>
      <c r="H27" s="108">
        <f>'WT7 Project effort by activity'!D28</f>
        <v>14.809999999999999</v>
      </c>
      <c r="I27" s="107">
        <v>1</v>
      </c>
      <c r="J27" s="109">
        <v>48</v>
      </c>
    </row>
    <row r="28" spans="1:10" ht="16" thickBot="1">
      <c r="A28" s="218"/>
      <c r="B28" s="168">
        <v>19</v>
      </c>
      <c r="C28" s="111" t="s">
        <v>141</v>
      </c>
      <c r="D28" s="106" t="s">
        <v>22</v>
      </c>
      <c r="E28" s="112">
        <v>4</v>
      </c>
      <c r="F28" s="113" t="s">
        <v>154</v>
      </c>
      <c r="G28" s="118" t="s">
        <v>254</v>
      </c>
      <c r="H28" s="108">
        <f>'WT7 Project effort by activity'!D29</f>
        <v>15</v>
      </c>
      <c r="I28" s="113">
        <v>1</v>
      </c>
      <c r="J28" s="114">
        <v>55</v>
      </c>
    </row>
    <row r="29" spans="1:10" s="121" customFormat="1" ht="30">
      <c r="A29" s="217"/>
      <c r="B29" s="166" t="s">
        <v>208</v>
      </c>
      <c r="C29" s="125" t="s">
        <v>26</v>
      </c>
      <c r="D29" s="128" t="s">
        <v>22</v>
      </c>
      <c r="E29" s="193">
        <v>1</v>
      </c>
      <c r="F29" s="125" t="s">
        <v>29</v>
      </c>
      <c r="G29" s="125" t="s">
        <v>255</v>
      </c>
      <c r="H29" s="126">
        <f>SUM(H30:H33)</f>
        <v>307.7</v>
      </c>
      <c r="I29" s="125">
        <v>6</v>
      </c>
      <c r="J29" s="127">
        <v>57</v>
      </c>
    </row>
    <row r="30" spans="1:10">
      <c r="A30" s="218"/>
      <c r="B30" s="167">
        <v>20</v>
      </c>
      <c r="C30" s="105" t="s">
        <v>142</v>
      </c>
      <c r="D30" s="106" t="s">
        <v>22</v>
      </c>
      <c r="E30" s="106">
        <v>3</v>
      </c>
      <c r="F30" s="107" t="s">
        <v>30</v>
      </c>
      <c r="G30" s="107" t="s">
        <v>252</v>
      </c>
      <c r="H30" s="108">
        <f>'WT7 Project effort by activity'!D31</f>
        <v>91.5</v>
      </c>
      <c r="I30" s="107">
        <v>6</v>
      </c>
      <c r="J30" s="109">
        <v>42</v>
      </c>
    </row>
    <row r="31" spans="1:10">
      <c r="A31" s="218"/>
      <c r="B31" s="167">
        <v>21</v>
      </c>
      <c r="C31" s="105" t="s">
        <v>143</v>
      </c>
      <c r="D31" s="106" t="s">
        <v>22</v>
      </c>
      <c r="E31" s="106">
        <v>1</v>
      </c>
      <c r="F31" s="107" t="s">
        <v>29</v>
      </c>
      <c r="G31" s="107" t="s">
        <v>255</v>
      </c>
      <c r="H31" s="108">
        <f>'WT7 Project effort by activity'!D32</f>
        <v>111.4</v>
      </c>
      <c r="I31" s="107">
        <v>8</v>
      </c>
      <c r="J31" s="109">
        <v>57</v>
      </c>
    </row>
    <row r="32" spans="1:10">
      <c r="A32" s="218"/>
      <c r="B32" s="167">
        <v>22</v>
      </c>
      <c r="C32" s="105" t="s">
        <v>144</v>
      </c>
      <c r="D32" s="106" t="s">
        <v>22</v>
      </c>
      <c r="E32" s="106">
        <v>16</v>
      </c>
      <c r="F32" s="107" t="s">
        <v>159</v>
      </c>
      <c r="G32" s="107" t="s">
        <v>269</v>
      </c>
      <c r="H32" s="108">
        <f>'WT7 Project effort by activity'!D33</f>
        <v>61</v>
      </c>
      <c r="I32" s="107">
        <v>8</v>
      </c>
      <c r="J32" s="109">
        <v>48</v>
      </c>
    </row>
    <row r="33" spans="1:10" ht="16" thickBot="1">
      <c r="A33" s="218"/>
      <c r="B33" s="168">
        <v>23</v>
      </c>
      <c r="C33" s="111" t="s">
        <v>145</v>
      </c>
      <c r="D33" s="106" t="s">
        <v>22</v>
      </c>
      <c r="E33" s="112">
        <v>4</v>
      </c>
      <c r="F33" s="113" t="s">
        <v>154</v>
      </c>
      <c r="G33" s="118" t="s">
        <v>254</v>
      </c>
      <c r="H33" s="108">
        <f>'WT7 Project effort by activity'!D34</f>
        <v>43.8</v>
      </c>
      <c r="I33" s="113">
        <v>9</v>
      </c>
      <c r="J33" s="114">
        <v>40</v>
      </c>
    </row>
    <row r="34" spans="1:10" s="121" customFormat="1" ht="30">
      <c r="A34" s="217"/>
      <c r="B34" s="166" t="s">
        <v>208</v>
      </c>
      <c r="C34" s="125" t="s">
        <v>27</v>
      </c>
      <c r="D34" s="125" t="s">
        <v>22</v>
      </c>
      <c r="E34" s="193">
        <v>5</v>
      </c>
      <c r="F34" s="125" t="s">
        <v>31</v>
      </c>
      <c r="G34" s="125" t="s">
        <v>256</v>
      </c>
      <c r="H34" s="126">
        <f>SUM(H35:H37)</f>
        <v>247.66</v>
      </c>
      <c r="I34" s="125">
        <v>5</v>
      </c>
      <c r="J34" s="127">
        <v>57</v>
      </c>
    </row>
    <row r="35" spans="1:10">
      <c r="A35" s="218"/>
      <c r="B35" s="167">
        <v>24</v>
      </c>
      <c r="C35" s="105" t="s">
        <v>146</v>
      </c>
      <c r="D35" s="106" t="s">
        <v>22</v>
      </c>
      <c r="E35" s="106">
        <v>5</v>
      </c>
      <c r="F35" s="107" t="s">
        <v>29</v>
      </c>
      <c r="G35" s="107" t="s">
        <v>270</v>
      </c>
      <c r="H35" s="108">
        <f>'WT7 Project effort by activity'!D36</f>
        <v>148.4</v>
      </c>
      <c r="I35" s="107">
        <v>5</v>
      </c>
      <c r="J35" s="109">
        <v>54</v>
      </c>
    </row>
    <row r="36" spans="1:10">
      <c r="A36" s="218"/>
      <c r="B36" s="169">
        <v>25</v>
      </c>
      <c r="C36" s="170" t="s">
        <v>147</v>
      </c>
      <c r="D36" s="106" t="s">
        <v>22</v>
      </c>
      <c r="E36" s="117">
        <v>5</v>
      </c>
      <c r="F36" s="118" t="s">
        <v>167</v>
      </c>
      <c r="G36" s="118" t="s">
        <v>256</v>
      </c>
      <c r="H36" s="108">
        <f>'WT7 Project effort by activity'!D37</f>
        <v>95.1</v>
      </c>
      <c r="I36" s="118">
        <v>6</v>
      </c>
      <c r="J36" s="120">
        <v>57</v>
      </c>
    </row>
    <row r="37" spans="1:10" ht="16" thickBot="1">
      <c r="A37" s="218"/>
      <c r="B37" s="168">
        <v>26</v>
      </c>
      <c r="C37" s="111" t="s">
        <v>166</v>
      </c>
      <c r="D37" s="106" t="s">
        <v>22</v>
      </c>
      <c r="E37" s="112">
        <v>7</v>
      </c>
      <c r="F37" s="113" t="s">
        <v>152</v>
      </c>
      <c r="G37" s="118" t="s">
        <v>271</v>
      </c>
      <c r="H37" s="108">
        <f>'WT7 Project effort by activity'!D38</f>
        <v>4.16</v>
      </c>
      <c r="I37" s="113">
        <v>4</v>
      </c>
      <c r="J37" s="114">
        <v>40</v>
      </c>
    </row>
    <row r="38" spans="1:10" s="121" customFormat="1" ht="30">
      <c r="A38" s="217"/>
      <c r="B38" s="166" t="s">
        <v>208</v>
      </c>
      <c r="C38" s="125" t="s">
        <v>28</v>
      </c>
      <c r="D38" s="125" t="s">
        <v>22</v>
      </c>
      <c r="E38" s="193">
        <v>6</v>
      </c>
      <c r="F38" s="125" t="s">
        <v>209</v>
      </c>
      <c r="G38" s="125" t="s">
        <v>257</v>
      </c>
      <c r="H38" s="126">
        <f>SUM(H39:H42)</f>
        <v>231.76999999999998</v>
      </c>
      <c r="I38" s="125">
        <v>1</v>
      </c>
      <c r="J38" s="127">
        <v>60</v>
      </c>
    </row>
    <row r="39" spans="1:10" ht="26">
      <c r="A39" s="218"/>
      <c r="B39" s="167">
        <v>27</v>
      </c>
      <c r="C39" s="115" t="s">
        <v>148</v>
      </c>
      <c r="D39" s="106" t="s">
        <v>22</v>
      </c>
      <c r="E39" s="106">
        <v>6</v>
      </c>
      <c r="F39" s="107" t="s">
        <v>209</v>
      </c>
      <c r="G39" s="107" t="s">
        <v>257</v>
      </c>
      <c r="H39" s="108">
        <f>'WT7 Project effort by activity'!D40</f>
        <v>23.65</v>
      </c>
      <c r="I39" s="107">
        <v>1</v>
      </c>
      <c r="J39" s="109">
        <v>12</v>
      </c>
    </row>
    <row r="40" spans="1:10">
      <c r="A40" s="218"/>
      <c r="B40" s="167">
        <v>28</v>
      </c>
      <c r="C40" s="115" t="s">
        <v>149</v>
      </c>
      <c r="D40" s="106" t="s">
        <v>22</v>
      </c>
      <c r="E40" s="106">
        <v>3</v>
      </c>
      <c r="F40" s="107" t="s">
        <v>30</v>
      </c>
      <c r="G40" s="107" t="s">
        <v>272</v>
      </c>
      <c r="H40" s="108">
        <f>'WT7 Project effort by activity'!D41</f>
        <v>77.849999999999994</v>
      </c>
      <c r="I40" s="107">
        <v>13</v>
      </c>
      <c r="J40" s="109">
        <v>58</v>
      </c>
    </row>
    <row r="41" spans="1:10" ht="26">
      <c r="A41" s="218"/>
      <c r="B41" s="167">
        <v>29</v>
      </c>
      <c r="C41" s="115" t="s">
        <v>150</v>
      </c>
      <c r="D41" s="106" t="s">
        <v>22</v>
      </c>
      <c r="E41" s="106">
        <v>11</v>
      </c>
      <c r="F41" s="107" t="s">
        <v>161</v>
      </c>
      <c r="G41" s="107" t="s">
        <v>273</v>
      </c>
      <c r="H41" s="108">
        <f>'WT7 Project effort by activity'!D42</f>
        <v>75.47999999999999</v>
      </c>
      <c r="I41" s="107">
        <v>1</v>
      </c>
      <c r="J41" s="109">
        <v>44</v>
      </c>
    </row>
    <row r="42" spans="1:10" ht="27" thickBot="1">
      <c r="A42" s="218"/>
      <c r="B42" s="169">
        <v>30</v>
      </c>
      <c r="C42" s="116" t="s">
        <v>151</v>
      </c>
      <c r="D42" s="117" t="s">
        <v>22</v>
      </c>
      <c r="E42" s="117">
        <v>10</v>
      </c>
      <c r="F42" s="118" t="s">
        <v>160</v>
      </c>
      <c r="G42" s="118" t="s">
        <v>274</v>
      </c>
      <c r="H42" s="119">
        <f>'WT7 Project effort by activity'!D43</f>
        <v>54.790000000000006</v>
      </c>
      <c r="I42" s="118">
        <v>43</v>
      </c>
      <c r="J42" s="120">
        <v>60</v>
      </c>
    </row>
    <row r="43" spans="1:10" s="121" customFormat="1" ht="16" thickBot="1">
      <c r="A43" s="217"/>
      <c r="B43" s="224">
        <v>31</v>
      </c>
      <c r="C43" s="122" t="s">
        <v>19</v>
      </c>
      <c r="D43" s="122" t="s">
        <v>21</v>
      </c>
      <c r="E43" s="192">
        <v>18</v>
      </c>
      <c r="F43" s="122" t="s">
        <v>85</v>
      </c>
      <c r="G43" s="122" t="s">
        <v>258</v>
      </c>
      <c r="H43" s="123">
        <f>'WT6 Project effort beneficiary'!J47</f>
        <v>40.21</v>
      </c>
      <c r="I43" s="122">
        <v>1</v>
      </c>
      <c r="J43" s="124">
        <v>60</v>
      </c>
    </row>
    <row r="44" spans="1:10" ht="16" thickBot="1">
      <c r="B44" s="219"/>
      <c r="C44" s="220"/>
      <c r="D44" s="359" t="s">
        <v>13</v>
      </c>
      <c r="E44" s="360"/>
      <c r="F44" s="361"/>
      <c r="G44" s="261"/>
      <c r="H44" s="221">
        <f>H7+H8+H15+H22+H29+H34+H38+H43</f>
        <v>1595.72</v>
      </c>
      <c r="I44" s="222"/>
      <c r="J44" s="223"/>
    </row>
  </sheetData>
  <mergeCells count="5">
    <mergeCell ref="C4:C6"/>
    <mergeCell ref="D4:D6"/>
    <mergeCell ref="F4:F6"/>
    <mergeCell ref="H4:H6"/>
    <mergeCell ref="D44:F44"/>
  </mergeCells>
  <phoneticPr fontId="27" type="noConversion"/>
  <hyperlinks>
    <hyperlink ref="B5" location="_ftn1" display="No[1]"/>
    <hyperlink ref="D4" location="_ftn2" display="Type of activity[2]"/>
    <hyperlink ref="E6" location="_ftn3" display="No[3]"/>
    <hyperlink ref="H4" location="_ftn4" display="Person-months[4]"/>
    <hyperlink ref="I5" location="_ftn5" display="month[5]"/>
  </hyperlinks>
  <pageMargins left="0.75000000000000011" right="0.75000000000000011" top="1" bottom="1" header="0.5" footer="0.5"/>
  <pageSetup paperSize="9" scale="5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ySplit="5" topLeftCell="A33" activePane="bottomLeft" state="frozen"/>
      <selection pane="bottomLeft" activeCell="D44" sqref="D44"/>
    </sheetView>
  </sheetViews>
  <sheetFormatPr baseColWidth="10" defaultRowHeight="15" x14ac:dyDescent="0"/>
  <cols>
    <col min="2" max="2" width="16.5" customWidth="1"/>
    <col min="10" max="10" width="14.5" customWidth="1"/>
  </cols>
  <sheetData>
    <row r="1" spans="1:11" ht="17">
      <c r="B1" s="16" t="s">
        <v>50</v>
      </c>
    </row>
    <row r="2" spans="1:11" ht="17">
      <c r="B2" s="16" t="s">
        <v>51</v>
      </c>
    </row>
    <row r="4" spans="1:11" ht="18" thickBot="1">
      <c r="B4" s="15" t="s">
        <v>36</v>
      </c>
      <c r="C4" s="15" t="s">
        <v>37</v>
      </c>
    </row>
    <row r="5" spans="1:11" ht="46" thickBot="1">
      <c r="B5" s="58" t="s">
        <v>33</v>
      </c>
      <c r="C5" s="59" t="s">
        <v>57</v>
      </c>
      <c r="D5" s="59" t="s">
        <v>71</v>
      </c>
      <c r="E5" s="59" t="s">
        <v>60</v>
      </c>
      <c r="F5" s="59" t="s">
        <v>72</v>
      </c>
      <c r="G5" s="59" t="s">
        <v>73</v>
      </c>
      <c r="H5" s="59" t="s">
        <v>74</v>
      </c>
      <c r="I5" s="59" t="s">
        <v>75</v>
      </c>
      <c r="J5" s="59" t="s">
        <v>58</v>
      </c>
      <c r="K5" s="60" t="s">
        <v>34</v>
      </c>
    </row>
    <row r="6" spans="1:11">
      <c r="A6" s="22" t="s">
        <v>83</v>
      </c>
      <c r="B6" s="76" t="s">
        <v>41</v>
      </c>
      <c r="C6" s="136">
        <f>'WT7 Project effort by activity'!E8</f>
        <v>55</v>
      </c>
      <c r="D6" s="69">
        <f>'WT7 Project effort by activity'!E9</f>
        <v>49.9</v>
      </c>
      <c r="E6" s="70">
        <f>'WT7 Project effort by activity'!E16</f>
        <v>6</v>
      </c>
      <c r="F6" s="70">
        <f>'WT7 Project effort by activity'!E23</f>
        <v>17</v>
      </c>
      <c r="G6" s="71">
        <f>'WT7 Project effort by activity'!E30</f>
        <v>63</v>
      </c>
      <c r="H6" s="70">
        <f>'WT7 Project effort by activity'!E35</f>
        <v>90.1</v>
      </c>
      <c r="I6" s="70">
        <f>'WT7 Project effort by activity'!E39</f>
        <v>42</v>
      </c>
      <c r="J6" s="139">
        <f>'WT7 Project effort by activity'!E44</f>
        <v>8</v>
      </c>
      <c r="K6" s="80">
        <f>SUM(C6:J6)</f>
        <v>331</v>
      </c>
    </row>
    <row r="7" spans="1:11">
      <c r="B7" s="77" t="s">
        <v>91</v>
      </c>
      <c r="C7" s="72">
        <f>'WT7 Project effort by activity'!F8</f>
        <v>5</v>
      </c>
      <c r="D7" s="72">
        <f>'WT7 Project effort by activity'!F9</f>
        <v>26</v>
      </c>
      <c r="E7" s="73">
        <f>'WT7 Project effort by activity'!F16</f>
        <v>65</v>
      </c>
      <c r="F7" s="74">
        <f>'WT7 Project effort by activity'!F23</f>
        <v>40</v>
      </c>
      <c r="G7" s="74">
        <f>'WT7 Project effort by activity'!F30</f>
        <v>36</v>
      </c>
      <c r="H7" s="74">
        <f>'WT7 Project effort by activity'!F35</f>
        <v>84</v>
      </c>
      <c r="I7" s="74">
        <f>'WT7 Project effort by activity'!F39</f>
        <v>0</v>
      </c>
      <c r="J7" s="140">
        <f>'WT7 Project effort by activity'!F44</f>
        <v>0</v>
      </c>
      <c r="K7" s="81">
        <f t="shared" ref="K7:K47" si="0">SUM(C7:J7)</f>
        <v>256</v>
      </c>
    </row>
    <row r="8" spans="1:11">
      <c r="B8" s="77" t="s">
        <v>42</v>
      </c>
      <c r="C8" s="72">
        <f>'WT7 Project effort by activity'!G8</f>
        <v>1.35</v>
      </c>
      <c r="D8" s="75">
        <f>'WT7 Project effort by activity'!G9</f>
        <v>19.899999999999999</v>
      </c>
      <c r="E8" s="72">
        <f>'WT7 Project effort by activity'!G16</f>
        <v>1.1000000000000001</v>
      </c>
      <c r="F8" s="74">
        <f>'WT7 Project effort by activity'!G23</f>
        <v>6.4</v>
      </c>
      <c r="G8" s="74">
        <f>'WT7 Project effort by activity'!G30</f>
        <v>15</v>
      </c>
      <c r="H8" s="74">
        <f>'WT7 Project effort by activity'!G35</f>
        <v>23</v>
      </c>
      <c r="I8" s="74">
        <f>'WT7 Project effort by activity'!G39</f>
        <v>29.25</v>
      </c>
      <c r="J8" s="140">
        <f>'WT7 Project effort by activity'!G44</f>
        <v>1</v>
      </c>
      <c r="K8" s="81">
        <f t="shared" si="0"/>
        <v>97</v>
      </c>
    </row>
    <row r="9" spans="1:11">
      <c r="B9" s="78" t="s">
        <v>52</v>
      </c>
      <c r="C9" s="72">
        <f>'WT7 Project effort by activity'!H8</f>
        <v>2</v>
      </c>
      <c r="D9" s="72">
        <f>'WT7 Project effort by activity'!H9</f>
        <v>21</v>
      </c>
      <c r="E9" s="72">
        <f>'WT7 Project effort by activity'!H16</f>
        <v>38</v>
      </c>
      <c r="F9" s="73">
        <f>'WT7 Project effort by activity'!H23</f>
        <v>9</v>
      </c>
      <c r="G9" s="74">
        <f>'WT7 Project effort by activity'!H30</f>
        <v>2</v>
      </c>
      <c r="H9" s="74">
        <f>'WT7 Project effort by activity'!H35</f>
        <v>0</v>
      </c>
      <c r="I9" s="74">
        <f>'WT7 Project effort by activity'!H39</f>
        <v>0</v>
      </c>
      <c r="J9" s="140">
        <f>'WT7 Project effort by activity'!H44</f>
        <v>0</v>
      </c>
      <c r="K9" s="81">
        <f t="shared" si="0"/>
        <v>72</v>
      </c>
    </row>
    <row r="10" spans="1:11">
      <c r="B10" s="78" t="s">
        <v>43</v>
      </c>
      <c r="C10" s="72">
        <f>'WT7 Project effort by activity'!I8</f>
        <v>1</v>
      </c>
      <c r="D10" s="72">
        <f>'WT7 Project effort by activity'!I9</f>
        <v>0</v>
      </c>
      <c r="E10" s="72">
        <f>'WT7 Project effort by activity'!I16</f>
        <v>0</v>
      </c>
      <c r="F10" s="72">
        <f>'WT7 Project effort by activity'!I23</f>
        <v>0</v>
      </c>
      <c r="G10" s="74">
        <f>'WT7 Project effort by activity'!I30</f>
        <v>0</v>
      </c>
      <c r="H10" s="73">
        <f>'WT7 Project effort by activity'!I35</f>
        <v>37</v>
      </c>
      <c r="I10" s="74">
        <f>'WT7 Project effort by activity'!I39</f>
        <v>0</v>
      </c>
      <c r="J10" s="140">
        <f>'WT7 Project effort by activity'!I44</f>
        <v>0</v>
      </c>
      <c r="K10" s="81">
        <f t="shared" si="0"/>
        <v>38</v>
      </c>
    </row>
    <row r="11" spans="1:11">
      <c r="B11" s="77" t="s">
        <v>44</v>
      </c>
      <c r="C11" s="72">
        <f>'WT7 Project effort by activity'!J8</f>
        <v>2</v>
      </c>
      <c r="D11" s="72">
        <f>'WT7 Project effort by activity'!J9</f>
        <v>0</v>
      </c>
      <c r="E11" s="72">
        <f>'WT7 Project effort by activity'!J16</f>
        <v>0</v>
      </c>
      <c r="F11" s="72">
        <f>'WT7 Project effort by activity'!J23</f>
        <v>0</v>
      </c>
      <c r="G11" s="72">
        <f>'WT7 Project effort by activity'!J30</f>
        <v>0</v>
      </c>
      <c r="H11" s="74">
        <f>'WT7 Project effort by activity'!J35</f>
        <v>0</v>
      </c>
      <c r="I11" s="73">
        <f>'WT7 Project effort by activity'!J39</f>
        <v>35.18</v>
      </c>
      <c r="J11" s="140">
        <f>'WT7 Project effort by activity'!J44</f>
        <v>0</v>
      </c>
      <c r="K11" s="81">
        <f t="shared" si="0"/>
        <v>37.18</v>
      </c>
    </row>
    <row r="12" spans="1:11">
      <c r="B12" s="77" t="s">
        <v>45</v>
      </c>
      <c r="C12" s="72">
        <f>'WT7 Project effort by activity'!K8</f>
        <v>0.5</v>
      </c>
      <c r="D12" s="72">
        <f>'WT7 Project effort by activity'!K9</f>
        <v>8</v>
      </c>
      <c r="E12" s="72">
        <f>'WT7 Project effort by activity'!K16</f>
        <v>2</v>
      </c>
      <c r="F12" s="72">
        <f>'WT7 Project effort by activity'!K23</f>
        <v>13</v>
      </c>
      <c r="G12" s="72">
        <f>'WT7 Project effort by activity'!K30</f>
        <v>0</v>
      </c>
      <c r="H12" s="72">
        <f>'WT7 Project effort by activity'!K35</f>
        <v>4.16</v>
      </c>
      <c r="I12" s="74">
        <f>'WT7 Project effort by activity'!K39</f>
        <v>0</v>
      </c>
      <c r="J12" s="140">
        <f>'WT7 Project effort by activity'!K44</f>
        <v>1</v>
      </c>
      <c r="K12" s="81">
        <f t="shared" si="0"/>
        <v>28.66</v>
      </c>
    </row>
    <row r="13" spans="1:11">
      <c r="B13" s="77" t="s">
        <v>46</v>
      </c>
      <c r="C13" s="72">
        <f>'WT7 Project effort by activity'!L8</f>
        <v>0.5</v>
      </c>
      <c r="D13" s="72">
        <f>'WT7 Project effort by activity'!L9</f>
        <v>12.2</v>
      </c>
      <c r="E13" s="72">
        <f>'WT7 Project effort by activity'!L16</f>
        <v>3.9</v>
      </c>
      <c r="F13" s="72">
        <f>'WT7 Project effort by activity'!L23</f>
        <v>9.6999999999999993</v>
      </c>
      <c r="G13" s="72">
        <f>'WT7 Project effort by activity'!L30</f>
        <v>3.4</v>
      </c>
      <c r="H13" s="72">
        <f>'WT7 Project effort by activity'!L35</f>
        <v>1.1000000000000001</v>
      </c>
      <c r="I13" s="72">
        <f>'WT7 Project effort by activity'!L39</f>
        <v>0</v>
      </c>
      <c r="J13" s="140">
        <f>'WT7 Project effort by activity'!L44</f>
        <v>0.7</v>
      </c>
      <c r="K13" s="81">
        <f t="shared" si="0"/>
        <v>31.499999999999996</v>
      </c>
    </row>
    <row r="14" spans="1:11">
      <c r="B14" s="77" t="s">
        <v>68</v>
      </c>
      <c r="C14" s="72">
        <f>'WT7 Project effort by activity'!M8</f>
        <v>1</v>
      </c>
      <c r="D14" s="72">
        <f>'WT7 Project effort by activity'!M9</f>
        <v>1</v>
      </c>
      <c r="E14" s="72">
        <f>'WT7 Project effort by activity'!M16</f>
        <v>0</v>
      </c>
      <c r="F14" s="72">
        <f>'WT7 Project effort by activity'!M23</f>
        <v>13</v>
      </c>
      <c r="G14" s="72">
        <f>'WT7 Project effort by activity'!M30</f>
        <v>18</v>
      </c>
      <c r="H14" s="72">
        <f>'WT7 Project effort by activity'!M35</f>
        <v>0</v>
      </c>
      <c r="I14" s="72">
        <f>'WT7 Project effort by activity'!M39</f>
        <v>0</v>
      </c>
      <c r="J14" s="141">
        <f>'WT7 Project effort by activity'!M44</f>
        <v>1</v>
      </c>
      <c r="K14" s="81">
        <f t="shared" si="0"/>
        <v>34</v>
      </c>
    </row>
    <row r="15" spans="1:11">
      <c r="B15" s="77" t="s">
        <v>84</v>
      </c>
      <c r="C15" s="72">
        <f>'WT7 Project effort by activity'!N8</f>
        <v>0.5</v>
      </c>
      <c r="D15" s="72">
        <f>'WT7 Project effort by activity'!N9</f>
        <v>0</v>
      </c>
      <c r="E15" s="72">
        <f>'WT7 Project effort by activity'!N16</f>
        <v>0</v>
      </c>
      <c r="F15" s="72">
        <f>'WT7 Project effort by activity'!N23</f>
        <v>0</v>
      </c>
      <c r="G15" s="72">
        <f>'WT7 Project effort by activity'!N30</f>
        <v>0</v>
      </c>
      <c r="H15" s="72">
        <f>'WT7 Project effort by activity'!N35</f>
        <v>0</v>
      </c>
      <c r="I15" s="72">
        <f>'WT7 Project effort by activity'!N39</f>
        <v>27</v>
      </c>
      <c r="J15" s="141">
        <f>'WT7 Project effort by activity'!N44</f>
        <v>0</v>
      </c>
      <c r="K15" s="81">
        <f t="shared" si="0"/>
        <v>27.5</v>
      </c>
    </row>
    <row r="16" spans="1:11">
      <c r="B16" s="77" t="s">
        <v>47</v>
      </c>
      <c r="C16" s="72">
        <f>'WT7 Project effort by activity'!O8</f>
        <v>0.5</v>
      </c>
      <c r="D16" s="72">
        <f>'WT7 Project effort by activity'!O9</f>
        <v>0</v>
      </c>
      <c r="E16" s="72">
        <f>'WT7 Project effort by activity'!O16</f>
        <v>0</v>
      </c>
      <c r="F16" s="72">
        <f>'WT7 Project effort by activity'!O23</f>
        <v>0</v>
      </c>
      <c r="G16" s="72">
        <f>'WT7 Project effort by activity'!O30</f>
        <v>0</v>
      </c>
      <c r="H16" s="72">
        <f>'WT7 Project effort by activity'!O35</f>
        <v>0</v>
      </c>
      <c r="I16" s="72">
        <f>'WT7 Project effort by activity'!O39</f>
        <v>34</v>
      </c>
      <c r="J16" s="141">
        <f>'WT7 Project effort by activity'!O44</f>
        <v>0</v>
      </c>
      <c r="K16" s="81">
        <f t="shared" si="0"/>
        <v>34.5</v>
      </c>
    </row>
    <row r="17" spans="1:11">
      <c r="B17" s="77" t="s">
        <v>48</v>
      </c>
      <c r="C17" s="72">
        <f>'WT7 Project effort by activity'!P8</f>
        <v>0.61</v>
      </c>
      <c r="D17" s="72">
        <f>'WT7 Project effort by activity'!P9</f>
        <v>0</v>
      </c>
      <c r="E17" s="72">
        <f>'WT7 Project effort by activity'!P16</f>
        <v>0</v>
      </c>
      <c r="F17" s="72">
        <f>'WT7 Project effort by activity'!P23</f>
        <v>0</v>
      </c>
      <c r="G17" s="72">
        <f>'WT7 Project effort by activity'!P30</f>
        <v>0</v>
      </c>
      <c r="H17" s="72">
        <f>'WT7 Project effort by activity'!P35</f>
        <v>0</v>
      </c>
      <c r="I17" s="72">
        <f>'WT7 Project effort by activity'!P39</f>
        <v>17.14</v>
      </c>
      <c r="J17" s="141">
        <f>'WT7 Project effort by activity'!P44</f>
        <v>2.74</v>
      </c>
      <c r="K17" s="81">
        <f t="shared" si="0"/>
        <v>20.490000000000002</v>
      </c>
    </row>
    <row r="18" spans="1:11">
      <c r="B18" s="79" t="s">
        <v>67</v>
      </c>
      <c r="C18" s="72">
        <f>'WT7 Project effort by activity'!Q8</f>
        <v>0.5</v>
      </c>
      <c r="D18" s="72">
        <f>'WT7 Project effort by activity'!Q9</f>
        <v>33.700000000000003</v>
      </c>
      <c r="E18" s="72">
        <f>'WT7 Project effort by activity'!Q16</f>
        <v>5.3</v>
      </c>
      <c r="F18" s="72">
        <f>'WT7 Project effort by activity'!Q23</f>
        <v>0</v>
      </c>
      <c r="G18" s="72">
        <f>'WT7 Project effort by activity'!Q30</f>
        <v>0</v>
      </c>
      <c r="H18" s="72">
        <f>'WT7 Project effort by activity'!Q35</f>
        <v>0</v>
      </c>
      <c r="I18" s="72">
        <f>'WT7 Project effort by activity'!Q39</f>
        <v>0</v>
      </c>
      <c r="J18" s="141">
        <f>'WT7 Project effort by activity'!Q44</f>
        <v>1.5</v>
      </c>
      <c r="K18" s="81">
        <f t="shared" si="0"/>
        <v>41</v>
      </c>
    </row>
    <row r="19" spans="1:11">
      <c r="B19" s="78" t="s">
        <v>49</v>
      </c>
      <c r="C19" s="72">
        <f>'WT7 Project effort by activity'!R8</f>
        <v>0.25</v>
      </c>
      <c r="D19" s="72">
        <f>'WT7 Project effort by activity'!R9</f>
        <v>8.75</v>
      </c>
      <c r="E19" s="72">
        <f>'WT7 Project effort by activity'!R16</f>
        <v>0</v>
      </c>
      <c r="F19" s="72">
        <f>'WT7 Project effort by activity'!R23</f>
        <v>0</v>
      </c>
      <c r="G19" s="72">
        <f>'WT7 Project effort by activity'!R30</f>
        <v>0</v>
      </c>
      <c r="H19" s="72">
        <f>'WT7 Project effort by activity'!R35</f>
        <v>0</v>
      </c>
      <c r="I19" s="72">
        <f>'WT7 Project effort by activity'!R39</f>
        <v>0</v>
      </c>
      <c r="J19" s="141">
        <f>'WT7 Project effort by activity'!R44</f>
        <v>0</v>
      </c>
      <c r="K19" s="81">
        <f t="shared" si="0"/>
        <v>9</v>
      </c>
    </row>
    <row r="20" spans="1:11">
      <c r="B20" s="78" t="s">
        <v>53</v>
      </c>
      <c r="C20" s="72">
        <f>'WT7 Project effort by activity'!S8</f>
        <v>0.5</v>
      </c>
      <c r="D20" s="72">
        <f>'WT7 Project effort by activity'!S9</f>
        <v>8.1</v>
      </c>
      <c r="E20" s="72">
        <f>'WT7 Project effort by activity'!S16</f>
        <v>18.5</v>
      </c>
      <c r="F20" s="72">
        <f>'WT7 Project effort by activity'!S23</f>
        <v>9.8000000000000007</v>
      </c>
      <c r="G20" s="72">
        <f>'WT7 Project effort by activity'!S30</f>
        <v>4.5</v>
      </c>
      <c r="H20" s="72">
        <f>'WT7 Project effort by activity'!S35</f>
        <v>5</v>
      </c>
      <c r="I20" s="72">
        <f>'WT7 Project effort by activity'!S39</f>
        <v>6.5</v>
      </c>
      <c r="J20" s="141">
        <f>'WT7 Project effort by activity'!S44</f>
        <v>0</v>
      </c>
      <c r="K20" s="81">
        <f t="shared" si="0"/>
        <v>52.900000000000006</v>
      </c>
    </row>
    <row r="21" spans="1:11">
      <c r="B21" s="77" t="s">
        <v>54</v>
      </c>
      <c r="C21" s="72">
        <f>'WT7 Project effort by activity'!T8</f>
        <v>0.5</v>
      </c>
      <c r="D21" s="72">
        <f>'WT7 Project effort by activity'!T9</f>
        <v>0</v>
      </c>
      <c r="E21" s="72">
        <f>'WT7 Project effort by activity'!T16</f>
        <v>8</v>
      </c>
      <c r="F21" s="72">
        <f>'WT7 Project effort by activity'!T23</f>
        <v>0</v>
      </c>
      <c r="G21" s="72">
        <f>'WT7 Project effort by activity'!T30</f>
        <v>26</v>
      </c>
      <c r="H21" s="72">
        <f>'WT7 Project effort by activity'!T35</f>
        <v>0</v>
      </c>
      <c r="I21" s="72">
        <f>'WT7 Project effort by activity'!T39</f>
        <v>0</v>
      </c>
      <c r="J21" s="141">
        <f>'WT7 Project effort by activity'!T44</f>
        <v>0</v>
      </c>
      <c r="K21" s="81">
        <f t="shared" si="0"/>
        <v>34.5</v>
      </c>
    </row>
    <row r="22" spans="1:11">
      <c r="B22" s="77" t="s">
        <v>55</v>
      </c>
      <c r="C22" s="72">
        <f>'WT7 Project effort by activity'!U8</f>
        <v>0.5</v>
      </c>
      <c r="D22" s="72">
        <f>'WT7 Project effort by activity'!U9</f>
        <v>1</v>
      </c>
      <c r="E22" s="72">
        <f>'WT7 Project effort by activity'!U16</f>
        <v>6</v>
      </c>
      <c r="F22" s="72">
        <f>'WT7 Project effort by activity'!U23</f>
        <v>1</v>
      </c>
      <c r="G22" s="72">
        <f>'WT7 Project effort by activity'!U30</f>
        <v>0</v>
      </c>
      <c r="H22" s="72">
        <f>'WT7 Project effort by activity'!U35</f>
        <v>0</v>
      </c>
      <c r="I22" s="72">
        <f>'WT7 Project effort by activity'!U39</f>
        <v>0</v>
      </c>
      <c r="J22" s="141">
        <f>'WT7 Project effort by activity'!U44</f>
        <v>0</v>
      </c>
      <c r="K22" s="81">
        <f t="shared" si="0"/>
        <v>8.5</v>
      </c>
    </row>
    <row r="23" spans="1:11">
      <c r="B23" s="77" t="s">
        <v>66</v>
      </c>
      <c r="C23" s="72">
        <f>'WT7 Project effort by activity'!V8</f>
        <v>0.5</v>
      </c>
      <c r="D23" s="72">
        <f>'WT7 Project effort by activity'!V9</f>
        <v>0</v>
      </c>
      <c r="E23" s="72">
        <f>'WT7 Project effort by activity'!V16</f>
        <v>3.75</v>
      </c>
      <c r="F23" s="72">
        <f>'WT7 Project effort by activity'!V23</f>
        <v>0</v>
      </c>
      <c r="G23" s="72">
        <f>'WT7 Project effort by activity'!V30</f>
        <v>5.8</v>
      </c>
      <c r="H23" s="72">
        <f>'WT7 Project effort by activity'!V35</f>
        <v>0</v>
      </c>
      <c r="I23" s="72">
        <f>'WT7 Project effort by activity'!V39</f>
        <v>16.5</v>
      </c>
      <c r="J23" s="142">
        <f>'WT7 Project effort by activity'!V44</f>
        <v>13.1</v>
      </c>
      <c r="K23" s="81">
        <f t="shared" si="0"/>
        <v>39.65</v>
      </c>
    </row>
    <row r="24" spans="1:11">
      <c r="B24" s="78" t="s">
        <v>65</v>
      </c>
      <c r="C24" s="72">
        <f>'WT7 Project effort by activity'!W8</f>
        <v>0.5</v>
      </c>
      <c r="D24" s="72">
        <f>'WT7 Project effort by activity'!W9</f>
        <v>11.7</v>
      </c>
      <c r="E24" s="72">
        <f>'WT7 Project effort by activity'!W16</f>
        <v>3.5</v>
      </c>
      <c r="F24" s="72">
        <f>'WT7 Project effort by activity'!W23</f>
        <v>3.1</v>
      </c>
      <c r="G24" s="72">
        <f>'WT7 Project effort by activity'!W30</f>
        <v>0</v>
      </c>
      <c r="H24" s="72">
        <f>'WT7 Project effort by activity'!W35</f>
        <v>0</v>
      </c>
      <c r="I24" s="72">
        <f>'WT7 Project effort by activity'!W39</f>
        <v>0</v>
      </c>
      <c r="J24" s="141">
        <f>'WT7 Project effort by activity'!W44</f>
        <v>0</v>
      </c>
      <c r="K24" s="81">
        <f t="shared" si="0"/>
        <v>18.8</v>
      </c>
    </row>
    <row r="25" spans="1:11">
      <c r="B25" s="77" t="s">
        <v>76</v>
      </c>
      <c r="C25" s="72">
        <f>'WT7 Project effort by activity'!X8</f>
        <v>0.5</v>
      </c>
      <c r="D25" s="72">
        <f>'WT7 Project effort by activity'!X9</f>
        <v>0</v>
      </c>
      <c r="E25" s="72">
        <f>'WT7 Project effort by activity'!X16</f>
        <v>5.7</v>
      </c>
      <c r="F25" s="72">
        <f>'WT7 Project effort by activity'!X23</f>
        <v>0</v>
      </c>
      <c r="G25" s="72">
        <f>'WT7 Project effort by activity'!X30</f>
        <v>0</v>
      </c>
      <c r="H25" s="72">
        <f>'WT7 Project effort by activity'!X35</f>
        <v>3.3</v>
      </c>
      <c r="I25" s="72">
        <f>'WT7 Project effort by activity'!X39</f>
        <v>0</v>
      </c>
      <c r="J25" s="141">
        <f>'WT7 Project effort by activity'!X44</f>
        <v>0</v>
      </c>
      <c r="K25" s="81">
        <f t="shared" si="0"/>
        <v>9.5</v>
      </c>
    </row>
    <row r="26" spans="1:11">
      <c r="B26" s="77" t="s">
        <v>56</v>
      </c>
      <c r="C26" s="72">
        <f>'WT7 Project effort by activity'!Y8</f>
        <v>0.5</v>
      </c>
      <c r="D26" s="72">
        <f>'WT7 Project effort by activity'!Y9</f>
        <v>0</v>
      </c>
      <c r="E26" s="72">
        <f>'WT7 Project effort by activity'!Y16</f>
        <v>7.5</v>
      </c>
      <c r="F26" s="72">
        <f>'WT7 Project effort by activity'!Y23</f>
        <v>4.5</v>
      </c>
      <c r="G26" s="72">
        <f>'WT7 Project effort by activity'!Y30</f>
        <v>7</v>
      </c>
      <c r="H26" s="72">
        <f>'WT7 Project effort by activity'!Y35</f>
        <v>0</v>
      </c>
      <c r="I26" s="72">
        <f>'WT7 Project effort by activity'!Y39</f>
        <v>0</v>
      </c>
      <c r="J26" s="141">
        <f>'WT7 Project effort by activity'!Y44</f>
        <v>0</v>
      </c>
      <c r="K26" s="81">
        <f t="shared" si="0"/>
        <v>19.5</v>
      </c>
    </row>
    <row r="27" spans="1:11">
      <c r="B27" s="77" t="s">
        <v>90</v>
      </c>
      <c r="C27" s="72">
        <f>'WT7 Project effort by activity'!Z8</f>
        <v>0.5</v>
      </c>
      <c r="D27" s="72">
        <f>'WT7 Project effort by activity'!Z9</f>
        <v>11</v>
      </c>
      <c r="E27" s="72">
        <f>'WT7 Project effort by activity'!Z16</f>
        <v>0</v>
      </c>
      <c r="F27" s="72">
        <f>'WT7 Project effort by activity'!Z23</f>
        <v>6</v>
      </c>
      <c r="G27" s="72">
        <f>'WT7 Project effort by activity'!Z30</f>
        <v>0</v>
      </c>
      <c r="H27" s="72">
        <f>'WT7 Project effort by activity'!Z35</f>
        <v>0</v>
      </c>
      <c r="I27" s="72">
        <f>'WT7 Project effort by activity'!Z39</f>
        <v>0</v>
      </c>
      <c r="J27" s="141">
        <f>'WT7 Project effort by activity'!Z44</f>
        <v>0</v>
      </c>
      <c r="K27" s="81">
        <f t="shared" si="0"/>
        <v>17.5</v>
      </c>
    </row>
    <row r="28" spans="1:11">
      <c r="A28" s="22" t="s">
        <v>82</v>
      </c>
      <c r="B28" s="61" t="s">
        <v>77</v>
      </c>
      <c r="C28" s="68">
        <f>'WT7 Project effort by activity'!AA8</f>
        <v>0.5</v>
      </c>
      <c r="D28" s="68">
        <f>'WT7 Project effort by activity'!AA9</f>
        <v>80</v>
      </c>
      <c r="E28" s="68">
        <f>'WT7 Project effort by activity'!AA16</f>
        <v>0</v>
      </c>
      <c r="F28" s="68">
        <f>'WT7 Project effort by activity'!AA23</f>
        <v>0</v>
      </c>
      <c r="G28" s="68">
        <f>'WT7 Project effort by activity'!AA30</f>
        <v>30</v>
      </c>
      <c r="H28" s="68">
        <f>'WT7 Project effort by activity'!AA35</f>
        <v>0</v>
      </c>
      <c r="I28" s="68">
        <f>'WT7 Project effort by activity'!AA39</f>
        <v>0.1</v>
      </c>
      <c r="J28" s="143">
        <f>'WT7 Project effort by activity'!AA44</f>
        <v>0</v>
      </c>
      <c r="K28" s="82">
        <f t="shared" si="0"/>
        <v>110.6</v>
      </c>
    </row>
    <row r="29" spans="1:11">
      <c r="B29" s="62" t="s">
        <v>78</v>
      </c>
      <c r="C29" s="68">
        <f>'WT7 Project effort by activity'!AB8</f>
        <v>0.28999999999999998</v>
      </c>
      <c r="D29" s="68">
        <f>'WT7 Project effort by activity'!AB9</f>
        <v>12.2</v>
      </c>
      <c r="E29" s="68">
        <f>'WT7 Project effort by activity'!AB16</f>
        <v>0</v>
      </c>
      <c r="F29" s="68">
        <f>'WT7 Project effort by activity'!AB23</f>
        <v>0</v>
      </c>
      <c r="G29" s="68">
        <f>'WT7 Project effort by activity'!AB30</f>
        <v>0</v>
      </c>
      <c r="H29" s="68">
        <f>'WT7 Project effort by activity'!AB35</f>
        <v>0</v>
      </c>
      <c r="I29" s="68">
        <f>'WT7 Project effort by activity'!AB39</f>
        <v>0</v>
      </c>
      <c r="J29" s="143">
        <f>'WT7 Project effort by activity'!AB44</f>
        <v>0</v>
      </c>
      <c r="K29" s="82">
        <f t="shared" si="0"/>
        <v>12.489999999999998</v>
      </c>
    </row>
    <row r="30" spans="1:11">
      <c r="B30" s="63" t="s">
        <v>210</v>
      </c>
      <c r="C30" s="68">
        <f>'WT7 Project effort by activity'!AC8</f>
        <v>0.5</v>
      </c>
      <c r="D30" s="68">
        <f>'WT7 Project effort by activity'!AC9</f>
        <v>4</v>
      </c>
      <c r="E30" s="68">
        <f>'WT7 Project effort by activity'!AC16</f>
        <v>0</v>
      </c>
      <c r="F30" s="68">
        <f>'WT7 Project effort by activity'!AC23</f>
        <v>4</v>
      </c>
      <c r="G30" s="68">
        <f>'WT7 Project effort by activity'!AC30</f>
        <v>10</v>
      </c>
      <c r="H30" s="68">
        <f>'WT7 Project effort by activity'!AC35</f>
        <v>0</v>
      </c>
      <c r="I30" s="68">
        <f>'WT7 Project effort by activity'!AC39</f>
        <v>0.1</v>
      </c>
      <c r="J30" s="143">
        <f>'WT7 Project effort by activity'!AC44</f>
        <v>0</v>
      </c>
      <c r="K30" s="82">
        <f t="shared" si="0"/>
        <v>18.600000000000001</v>
      </c>
    </row>
    <row r="31" spans="1:11">
      <c r="B31" s="61" t="s">
        <v>89</v>
      </c>
      <c r="C31" s="68">
        <f>'WT7 Project effort by activity'!AD8</f>
        <v>0.5</v>
      </c>
      <c r="D31" s="68">
        <f>'WT7 Project effort by activity'!AD9</f>
        <v>1.5</v>
      </c>
      <c r="E31" s="68">
        <f>'WT7 Project effort by activity'!AD16</f>
        <v>0</v>
      </c>
      <c r="F31" s="68">
        <f>'WT7 Project effort by activity'!AD23</f>
        <v>0</v>
      </c>
      <c r="G31" s="68">
        <f>'WT7 Project effort by activity'!AD30</f>
        <v>12</v>
      </c>
      <c r="H31" s="68">
        <f>'WT7 Project effort by activity'!AD35</f>
        <v>0</v>
      </c>
      <c r="I31" s="68">
        <f>'WT7 Project effort by activity'!AD39</f>
        <v>0</v>
      </c>
      <c r="J31" s="143">
        <f>'WT7 Project effort by activity'!AD44</f>
        <v>0</v>
      </c>
      <c r="K31" s="82">
        <f t="shared" si="0"/>
        <v>14</v>
      </c>
    </row>
    <row r="32" spans="1:11">
      <c r="B32" s="61" t="s">
        <v>79</v>
      </c>
      <c r="C32" s="68">
        <f>'WT7 Project effort by activity'!AE8</f>
        <v>0.5</v>
      </c>
      <c r="D32" s="68">
        <f>'WT7 Project effort by activity'!AE9</f>
        <v>0</v>
      </c>
      <c r="E32" s="68">
        <f>'WT7 Project effort by activity'!AE16</f>
        <v>0</v>
      </c>
      <c r="F32" s="68">
        <f>'WT7 Project effort by activity'!AE23</f>
        <v>15</v>
      </c>
      <c r="G32" s="68">
        <f>'WT7 Project effort by activity'!AE30</f>
        <v>15</v>
      </c>
      <c r="H32" s="68">
        <f>'WT7 Project effort by activity'!AE35</f>
        <v>0</v>
      </c>
      <c r="I32" s="68">
        <f>'WT7 Project effort by activity'!AE39</f>
        <v>0</v>
      </c>
      <c r="J32" s="143">
        <f>'WT7 Project effort by activity'!AE44</f>
        <v>0</v>
      </c>
      <c r="K32" s="82">
        <f t="shared" si="0"/>
        <v>30.5</v>
      </c>
    </row>
    <row r="33" spans="1:11">
      <c r="B33" s="61" t="s">
        <v>80</v>
      </c>
      <c r="C33" s="68">
        <f>'WT7 Project effort by activity'!AF8</f>
        <v>0.5</v>
      </c>
      <c r="D33" s="68">
        <f>'WT7 Project effort by activity'!AF9</f>
        <v>0</v>
      </c>
      <c r="E33" s="68">
        <f>'WT7 Project effort by activity'!AF16</f>
        <v>12</v>
      </c>
      <c r="F33" s="68">
        <f>'WT7 Project effort by activity'!AF23</f>
        <v>0</v>
      </c>
      <c r="G33" s="68">
        <f>'WT7 Project effort by activity'!AF30</f>
        <v>45</v>
      </c>
      <c r="H33" s="68">
        <f>'WT7 Project effort by activity'!AF35</f>
        <v>0</v>
      </c>
      <c r="I33" s="68">
        <f>'WT7 Project effort by activity'!AF39</f>
        <v>0.1</v>
      </c>
      <c r="J33" s="143">
        <f>'WT7 Project effort by activity'!AF44</f>
        <v>0</v>
      </c>
      <c r="K33" s="82">
        <f t="shared" si="0"/>
        <v>57.6</v>
      </c>
    </row>
    <row r="34" spans="1:11">
      <c r="B34" s="64" t="s">
        <v>81</v>
      </c>
      <c r="C34" s="68">
        <f>'WT7 Project effort by activity'!AG8</f>
        <v>0.25</v>
      </c>
      <c r="D34" s="68">
        <f>'WT7 Project effort by activity'!AG9</f>
        <v>0</v>
      </c>
      <c r="E34" s="68">
        <f>'WT7 Project effort by activity'!AG16</f>
        <v>4.5</v>
      </c>
      <c r="F34" s="68">
        <f>'WT7 Project effort by activity'!AG23</f>
        <v>7.5</v>
      </c>
      <c r="G34" s="68">
        <f>'WT7 Project effort by activity'!AG30</f>
        <v>5</v>
      </c>
      <c r="H34" s="68">
        <f>'WT7 Project effort by activity'!AG35</f>
        <v>0</v>
      </c>
      <c r="I34" s="68">
        <f>'WT7 Project effort by activity'!AG39</f>
        <v>0</v>
      </c>
      <c r="J34" s="143">
        <f>'WT7 Project effort by activity'!AG44</f>
        <v>0</v>
      </c>
      <c r="K34" s="82">
        <f t="shared" si="0"/>
        <v>17.25</v>
      </c>
    </row>
    <row r="35" spans="1:11">
      <c r="B35" s="64" t="s">
        <v>249</v>
      </c>
      <c r="C35" s="68">
        <f>'WT7 Project effort by activity'!AH8</f>
        <v>0.1</v>
      </c>
      <c r="D35" s="68">
        <f>'WT7 Project effort by activity'!AH9</f>
        <v>0</v>
      </c>
      <c r="E35" s="68">
        <f>'WT7 Project effort by activity'!AH16</f>
        <v>0</v>
      </c>
      <c r="F35" s="68">
        <f>'WT7 Project effort by activity'!AH23</f>
        <v>0</v>
      </c>
      <c r="G35" s="68">
        <f>'WT7 Project effort by activity'!AH30</f>
        <v>1</v>
      </c>
      <c r="H35" s="68">
        <f>'WT7 Project effort by activity'!AH35</f>
        <v>0</v>
      </c>
      <c r="I35" s="68">
        <f>'WT7 Project effort by activity'!AH39</f>
        <v>0</v>
      </c>
      <c r="J35" s="143">
        <f>'WT7 Project effort by activity'!AH44</f>
        <v>0</v>
      </c>
      <c r="K35" s="82">
        <f t="shared" si="0"/>
        <v>1.1000000000000001</v>
      </c>
    </row>
    <row r="36" spans="1:11">
      <c r="B36" s="129" t="s">
        <v>92</v>
      </c>
      <c r="C36" s="130">
        <f>'WT7 Project effort by activity'!AI8</f>
        <v>0.25</v>
      </c>
      <c r="D36" s="130">
        <f>'WT7 Project effort by activity'!AI9</f>
        <v>0</v>
      </c>
      <c r="E36" s="130">
        <f>'WT7 Project effort by activity'!AI16</f>
        <v>0</v>
      </c>
      <c r="F36" s="130">
        <f>'WT7 Project effort by activity'!AI23</f>
        <v>0</v>
      </c>
      <c r="G36" s="130">
        <f>'WT7 Project effort by activity'!AI30</f>
        <v>4</v>
      </c>
      <c r="H36" s="130">
        <f>'WT7 Project effort by activity'!AI35</f>
        <v>0</v>
      </c>
      <c r="I36" s="130">
        <f>'WT7 Project effort by activity'!AI39</f>
        <v>0</v>
      </c>
      <c r="J36" s="144">
        <f>'WT7 Project effort by activity'!AI44</f>
        <v>0</v>
      </c>
      <c r="K36" s="131">
        <f t="shared" si="0"/>
        <v>4.25</v>
      </c>
    </row>
    <row r="37" spans="1:11">
      <c r="A37" s="22" t="s">
        <v>164</v>
      </c>
      <c r="B37" s="138" t="s">
        <v>162</v>
      </c>
      <c r="C37" s="147">
        <f>'WT7 Project effort by activity'!AJ8</f>
        <v>0.25</v>
      </c>
      <c r="D37" s="135">
        <f>'WT7 Project effort by activity'!AJ9</f>
        <v>2.06</v>
      </c>
      <c r="E37" s="135">
        <f>'WT7 Project effort by activity'!AJ16</f>
        <v>0</v>
      </c>
      <c r="F37" s="135">
        <f>'WT7 Project effort by activity'!AJ23</f>
        <v>1.01</v>
      </c>
      <c r="G37" s="135">
        <f>'WT7 Project effort by activity'!AJ30</f>
        <v>0</v>
      </c>
      <c r="H37" s="135">
        <f>'WT7 Project effort by activity'!AJ35</f>
        <v>0</v>
      </c>
      <c r="I37" s="135">
        <f>'WT7 Project effort by activity'!AJ39</f>
        <v>0</v>
      </c>
      <c r="J37" s="145">
        <f>'WT7 Project effort by activity'!AJ44</f>
        <v>0</v>
      </c>
      <c r="K37" s="146">
        <f t="shared" si="0"/>
        <v>3.3200000000000003</v>
      </c>
    </row>
    <row r="38" spans="1:11">
      <c r="B38" s="138" t="s">
        <v>201</v>
      </c>
      <c r="C38" s="137">
        <f>'WT7 Project effort by activity'!AK8</f>
        <v>0.25</v>
      </c>
      <c r="D38" s="135">
        <f>'WT7 Project effort by activity'!AK9</f>
        <v>0</v>
      </c>
      <c r="E38" s="135">
        <f>'WT7 Project effort by activity'!AK16</f>
        <v>0</v>
      </c>
      <c r="F38" s="135">
        <f>'WT7 Project effort by activity'!AK23</f>
        <v>0</v>
      </c>
      <c r="G38" s="135">
        <f>'WT7 Project effort by activity'!AK30</f>
        <v>0</v>
      </c>
      <c r="H38" s="135">
        <f>'WT7 Project effort by activity'!AK35</f>
        <v>0</v>
      </c>
      <c r="I38" s="135">
        <f>'WT7 Project effort by activity'!AK39</f>
        <v>0</v>
      </c>
      <c r="J38" s="145">
        <f>'WT7 Project effort by activity'!AK44</f>
        <v>2.5</v>
      </c>
      <c r="K38" s="146">
        <f t="shared" si="0"/>
        <v>2.75</v>
      </c>
    </row>
    <row r="39" spans="1:11">
      <c r="B39" s="138" t="s">
        <v>202</v>
      </c>
      <c r="C39" s="137">
        <f>'WT7 Project effort by activity'!AL8</f>
        <v>0.16</v>
      </c>
      <c r="D39" s="135">
        <f>'WT7 Project effort by activity'!AL9</f>
        <v>0</v>
      </c>
      <c r="E39" s="135">
        <f>'WT7 Project effort by activity'!AL16</f>
        <v>0</v>
      </c>
      <c r="F39" s="135">
        <f>'WT7 Project effort by activity'!AL23</f>
        <v>0</v>
      </c>
      <c r="G39" s="135">
        <f>'WT7 Project effort by activity'!AL30</f>
        <v>0</v>
      </c>
      <c r="H39" s="135">
        <f>'WT7 Project effort by activity'!AL35</f>
        <v>0</v>
      </c>
      <c r="I39" s="135">
        <f>'WT7 Project effort by activity'!AL39</f>
        <v>0</v>
      </c>
      <c r="J39" s="145">
        <f>'WT7 Project effort by activity'!AL44</f>
        <v>0.42</v>
      </c>
      <c r="K39" s="146">
        <f t="shared" si="0"/>
        <v>0.57999999999999996</v>
      </c>
    </row>
    <row r="40" spans="1:11">
      <c r="B40" s="138" t="s">
        <v>203</v>
      </c>
      <c r="C40" s="137">
        <f>'WT7 Project effort by activity'!AM8</f>
        <v>0.25</v>
      </c>
      <c r="D40" s="135">
        <f>'WT7 Project effort by activity'!AM9</f>
        <v>0</v>
      </c>
      <c r="E40" s="135">
        <f>'WT7 Project effort by activity'!AM16</f>
        <v>0</v>
      </c>
      <c r="F40" s="135">
        <f>'WT7 Project effort by activity'!AM23</f>
        <v>0</v>
      </c>
      <c r="G40" s="135">
        <f>'WT7 Project effort by activity'!AM30</f>
        <v>0</v>
      </c>
      <c r="H40" s="135">
        <f>'WT7 Project effort by activity'!AM35</f>
        <v>0</v>
      </c>
      <c r="I40" s="135">
        <f>'WT7 Project effort by activity'!AM39</f>
        <v>0</v>
      </c>
      <c r="J40" s="145">
        <f>'WT7 Project effort by activity'!AM44</f>
        <v>3</v>
      </c>
      <c r="K40" s="146">
        <f t="shared" si="0"/>
        <v>3.25</v>
      </c>
    </row>
    <row r="41" spans="1:11">
      <c r="B41" s="138" t="s">
        <v>204</v>
      </c>
      <c r="C41" s="137">
        <f>'WT7 Project effort by activity'!AN8</f>
        <v>0.75</v>
      </c>
      <c r="D41" s="135">
        <f>'WT7 Project effort by activity'!AN9</f>
        <v>0</v>
      </c>
      <c r="E41" s="135">
        <f>'WT7 Project effort by activity'!AN16</f>
        <v>0</v>
      </c>
      <c r="F41" s="135">
        <f>'WT7 Project effort by activity'!AN23</f>
        <v>0</v>
      </c>
      <c r="G41" s="135">
        <f>'WT7 Project effort by activity'!AN30</f>
        <v>0</v>
      </c>
      <c r="H41" s="135">
        <f>'WT7 Project effort by activity'!AN35</f>
        <v>0</v>
      </c>
      <c r="I41" s="135">
        <f>'WT7 Project effort by activity'!AN39</f>
        <v>0</v>
      </c>
      <c r="J41" s="145">
        <f>'WT7 Project effort by activity'!AN44</f>
        <v>2.25</v>
      </c>
      <c r="K41" s="146">
        <f t="shared" si="0"/>
        <v>3</v>
      </c>
    </row>
    <row r="42" spans="1:11">
      <c r="B42" s="138" t="s">
        <v>205</v>
      </c>
      <c r="C42" s="137">
        <f>'WT7 Project effort by activity'!AO8</f>
        <v>0.25</v>
      </c>
      <c r="D42" s="135">
        <f>'WT7 Project effort by activity'!AO9</f>
        <v>0</v>
      </c>
      <c r="E42" s="135">
        <f>'WT7 Project effort by activity'!AO16</f>
        <v>0</v>
      </c>
      <c r="F42" s="135">
        <f>'WT7 Project effort by activity'!AO23</f>
        <v>0</v>
      </c>
      <c r="G42" s="135">
        <f>'WT7 Project effort by activity'!AO30</f>
        <v>0</v>
      </c>
      <c r="H42" s="135">
        <f>'WT7 Project effort by activity'!AO35</f>
        <v>0</v>
      </c>
      <c r="I42" s="135">
        <f>'WT7 Project effort by activity'!AO39</f>
        <v>0</v>
      </c>
      <c r="J42" s="145">
        <f>'WT7 Project effort by activity'!AO44</f>
        <v>3</v>
      </c>
      <c r="K42" s="146">
        <f t="shared" si="0"/>
        <v>3.25</v>
      </c>
    </row>
    <row r="43" spans="1:11">
      <c r="B43" s="138" t="s">
        <v>244</v>
      </c>
      <c r="C43" s="137">
        <f>'WT7 Project effort by activity'!AP8</f>
        <v>0.6</v>
      </c>
      <c r="D43" s="135">
        <f>'WT7 Project effort by activity'!AP9</f>
        <v>0</v>
      </c>
      <c r="E43" s="135">
        <f>'WT7 Project effort by activity'!AP16</f>
        <v>0</v>
      </c>
      <c r="F43" s="135">
        <f>'WT7 Project effort by activity'!AP23</f>
        <v>0</v>
      </c>
      <c r="G43" s="135">
        <f>'WT7 Project effort by activity'!AP30</f>
        <v>0</v>
      </c>
      <c r="H43" s="135">
        <f>'WT7 Project effort by activity'!AP35</f>
        <v>0</v>
      </c>
      <c r="I43" s="135">
        <f>'WT7 Project effort by activity'!AP39</f>
        <v>23.8</v>
      </c>
      <c r="J43" s="145">
        <f>'WT7 Project effort by activity'!AP44</f>
        <v>0</v>
      </c>
      <c r="K43" s="146">
        <f t="shared" si="0"/>
        <v>24.400000000000002</v>
      </c>
    </row>
    <row r="44" spans="1:11">
      <c r="B44" s="138" t="s">
        <v>284</v>
      </c>
      <c r="C44" s="137">
        <f>'WT7 Project effort by activity'!AQ8</f>
        <v>0.3</v>
      </c>
      <c r="D44" s="135">
        <f>'WT7 Project effort by activity'!AQ9</f>
        <v>0</v>
      </c>
      <c r="E44" s="135">
        <f>'WT7 Project effort by activity'!AQ16</f>
        <v>7</v>
      </c>
      <c r="F44" s="135">
        <f>'WT7 Project effort by activity'!AQ23</f>
        <v>7.7</v>
      </c>
      <c r="G44" s="135">
        <f>'WT7 Project effort by activity'!AQ30</f>
        <v>5</v>
      </c>
      <c r="H44" s="135">
        <f>'WT7 Project effort by activity'!AQ35</f>
        <v>0</v>
      </c>
      <c r="I44" s="135">
        <f>'WT7 Project effort by activity'!AQ39</f>
        <v>0.1</v>
      </c>
      <c r="J44" s="145">
        <f>'WT7 Project effort by activity'!AQ44</f>
        <v>0</v>
      </c>
      <c r="K44" s="146">
        <f t="shared" si="0"/>
        <v>20.100000000000001</v>
      </c>
    </row>
    <row r="45" spans="1:11">
      <c r="B45" s="138" t="s">
        <v>285</v>
      </c>
      <c r="C45" s="137">
        <f>'WT7 Project effort by activity'!AR8</f>
        <v>0.5</v>
      </c>
      <c r="D45" s="135">
        <f>'WT7 Project effort by activity'!AR9</f>
        <v>9.5</v>
      </c>
      <c r="E45" s="135">
        <f>'WT7 Project effort by activity'!AR16</f>
        <v>0</v>
      </c>
      <c r="F45" s="135">
        <f>'WT7 Project effort by activity'!AR23</f>
        <v>0</v>
      </c>
      <c r="G45" s="135">
        <f>'WT7 Project effort by activity'!AR30</f>
        <v>0</v>
      </c>
      <c r="H45" s="135">
        <f>'WT7 Project effort by activity'!AR35</f>
        <v>0</v>
      </c>
      <c r="I45" s="135">
        <f>'WT7 Project effort by activity'!AR39</f>
        <v>0</v>
      </c>
      <c r="J45" s="145">
        <f>'WT7 Project effort by activity'!AR44</f>
        <v>0</v>
      </c>
      <c r="K45" s="146">
        <f t="shared" si="0"/>
        <v>10</v>
      </c>
    </row>
    <row r="46" spans="1:11">
      <c r="B46" s="138"/>
      <c r="C46" s="137"/>
      <c r="D46" s="135"/>
      <c r="E46" s="135"/>
      <c r="F46" s="135"/>
      <c r="G46" s="135"/>
      <c r="H46" s="135"/>
      <c r="I46" s="135"/>
      <c r="J46" s="145"/>
      <c r="K46" s="146"/>
    </row>
    <row r="47" spans="1:11" ht="16" thickBot="1">
      <c r="B47" s="65" t="s">
        <v>35</v>
      </c>
      <c r="C47" s="67">
        <f t="shared" ref="C47:J47" si="1">SUM(C6:C46)</f>
        <v>81.409999999999982</v>
      </c>
      <c r="D47" s="67">
        <f t="shared" si="1"/>
        <v>321.51</v>
      </c>
      <c r="E47" s="67">
        <f t="shared" si="1"/>
        <v>197.75</v>
      </c>
      <c r="F47" s="67">
        <f t="shared" si="1"/>
        <v>167.70999999999998</v>
      </c>
      <c r="G47" s="67">
        <f t="shared" si="1"/>
        <v>307.70000000000005</v>
      </c>
      <c r="H47" s="67">
        <f t="shared" si="1"/>
        <v>247.66</v>
      </c>
      <c r="I47" s="67">
        <f t="shared" si="1"/>
        <v>231.76999999999998</v>
      </c>
      <c r="J47" s="67">
        <f t="shared" si="1"/>
        <v>40.21</v>
      </c>
      <c r="K47" s="66">
        <f t="shared" si="0"/>
        <v>1595.72</v>
      </c>
    </row>
  </sheetData>
  <phoneticPr fontId="2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79998168889431442"/>
  </sheetPr>
  <dimension ref="A1:GF51"/>
  <sheetViews>
    <sheetView tabSelected="1" workbookViewId="0">
      <pane ySplit="8" topLeftCell="A12" activePane="bottomLeft" state="frozen"/>
      <selection pane="bottomLeft" activeCell="E12" sqref="E12"/>
    </sheetView>
  </sheetViews>
  <sheetFormatPr baseColWidth="10" defaultRowHeight="15" x14ac:dyDescent="0"/>
  <cols>
    <col min="1" max="1" width="23.5" style="150" customWidth="1"/>
    <col min="2" max="2" width="27.1640625" customWidth="1"/>
    <col min="3" max="3" width="8.5" style="22" customWidth="1"/>
    <col min="4" max="4" width="10" customWidth="1"/>
    <col min="5" max="6" width="7.6640625" customWidth="1"/>
    <col min="7" max="7" width="6.5" customWidth="1"/>
    <col min="8" max="8" width="5.6640625" customWidth="1"/>
    <col min="9" max="9" width="10.33203125" customWidth="1"/>
    <col min="10" max="12" width="6.1640625" customWidth="1"/>
    <col min="13" max="13" width="6.5" customWidth="1"/>
    <col min="14" max="15" width="6.1640625" customWidth="1"/>
    <col min="16" max="16" width="9.83203125" customWidth="1"/>
    <col min="17" max="17" width="7.6640625" customWidth="1"/>
    <col min="19" max="21" width="7" customWidth="1"/>
    <col min="22" max="22" width="8.1640625" customWidth="1"/>
    <col min="23" max="25" width="7" customWidth="1"/>
    <col min="26" max="26" width="7.6640625" customWidth="1"/>
    <col min="27" max="27" width="6.6640625" customWidth="1"/>
    <col min="28" max="28" width="6.5" style="316" customWidth="1"/>
    <col min="29" max="29" width="7" customWidth="1"/>
    <col min="30" max="30" width="6.5" customWidth="1"/>
    <col min="31" max="31" width="7.6640625" customWidth="1"/>
    <col min="32" max="32" width="6.5" customWidth="1"/>
    <col min="33" max="33" width="8" style="316" customWidth="1"/>
    <col min="34" max="34" width="10.1640625" style="316" customWidth="1"/>
    <col min="35" max="35" width="7.5" customWidth="1"/>
    <col min="36" max="44" width="9" customWidth="1"/>
    <col min="45" max="188" width="10.83203125" style="17"/>
  </cols>
  <sheetData>
    <row r="1" spans="1:188" ht="17">
      <c r="A1" s="246" t="s">
        <v>50</v>
      </c>
      <c r="B1" s="247" t="s">
        <v>283</v>
      </c>
      <c r="C1" s="248"/>
      <c r="D1" s="301">
        <v>42654</v>
      </c>
      <c r="E1" s="17"/>
      <c r="F1" s="17"/>
      <c r="G1" s="314"/>
      <c r="H1" t="s">
        <v>287</v>
      </c>
    </row>
    <row r="2" spans="1:188" s="335" customFormat="1" ht="83" customHeight="1">
      <c r="A2" s="362" t="s">
        <v>51</v>
      </c>
      <c r="B2" s="363"/>
      <c r="C2" s="329"/>
      <c r="D2" s="330"/>
      <c r="E2" s="339" t="s">
        <v>286</v>
      </c>
      <c r="F2" s="332"/>
      <c r="G2" s="332"/>
      <c r="H2" s="332"/>
      <c r="I2" s="332"/>
      <c r="J2" s="339" t="s">
        <v>286</v>
      </c>
      <c r="K2" s="332"/>
      <c r="L2" s="332"/>
      <c r="M2" s="332"/>
      <c r="N2" s="332"/>
      <c r="O2" s="339" t="s">
        <v>286</v>
      </c>
      <c r="P2" s="332"/>
      <c r="Q2" s="331"/>
      <c r="R2" s="331"/>
      <c r="S2" s="332"/>
      <c r="T2" s="332"/>
      <c r="U2" s="332"/>
      <c r="V2" s="339" t="s">
        <v>286</v>
      </c>
      <c r="W2" s="333" t="s">
        <v>286</v>
      </c>
      <c r="X2" s="332"/>
      <c r="Y2" s="332"/>
      <c r="Z2" s="332"/>
      <c r="AA2" s="339" t="s">
        <v>286</v>
      </c>
      <c r="AB2" s="339" t="s">
        <v>286</v>
      </c>
      <c r="AC2" s="332"/>
      <c r="AD2" s="339" t="s">
        <v>286</v>
      </c>
      <c r="AE2" s="332"/>
      <c r="AF2" s="332"/>
      <c r="AG2" s="339" t="s">
        <v>286</v>
      </c>
      <c r="AH2" s="333" t="s">
        <v>279</v>
      </c>
      <c r="AI2" s="332"/>
      <c r="AJ2" s="332"/>
      <c r="AK2" s="332"/>
      <c r="AL2" s="332"/>
      <c r="AM2" s="332"/>
      <c r="AN2" s="332"/>
      <c r="AO2" s="332"/>
      <c r="AP2" s="339" t="s">
        <v>286</v>
      </c>
      <c r="AQ2" s="333" t="s">
        <v>286</v>
      </c>
      <c r="AR2" s="333" t="s">
        <v>286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</row>
    <row r="3" spans="1:188">
      <c r="A3" s="325" t="s">
        <v>70</v>
      </c>
      <c r="B3" s="249"/>
      <c r="C3" s="248"/>
      <c r="D3" s="249"/>
      <c r="E3" s="213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317"/>
      <c r="AC3" s="214"/>
      <c r="AD3" s="214"/>
      <c r="AE3" s="214"/>
      <c r="AF3" s="214"/>
      <c r="AG3" s="317"/>
      <c r="AH3" s="317"/>
      <c r="AI3" s="214"/>
      <c r="AJ3" s="214"/>
      <c r="AK3" s="214"/>
      <c r="AL3" s="214"/>
      <c r="AM3" s="214"/>
      <c r="AN3" s="214"/>
      <c r="AO3" s="214"/>
      <c r="AP3" s="214"/>
      <c r="AQ3" s="214"/>
      <c r="AR3" s="214"/>
    </row>
    <row r="4" spans="1:188" s="22" customFormat="1" ht="16" thickBot="1">
      <c r="A4" s="150"/>
      <c r="B4" s="150"/>
      <c r="D4" s="258"/>
      <c r="E4" s="150"/>
      <c r="F4" s="150"/>
      <c r="AB4" s="318"/>
      <c r="AG4" s="318"/>
      <c r="AH4" s="318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</row>
    <row r="5" spans="1:188" ht="16" thickBot="1">
      <c r="E5" s="83"/>
      <c r="F5" s="84"/>
      <c r="G5" s="84"/>
      <c r="H5" s="84"/>
      <c r="I5" s="83" t="s">
        <v>87</v>
      </c>
      <c r="J5" s="84"/>
      <c r="K5" s="84"/>
      <c r="L5" s="84"/>
      <c r="M5" s="84"/>
      <c r="N5" s="84"/>
      <c r="O5" s="84"/>
      <c r="P5" s="84" t="s">
        <v>87</v>
      </c>
      <c r="Q5" s="84"/>
      <c r="R5" s="84"/>
      <c r="S5" s="84"/>
      <c r="T5" s="84"/>
      <c r="U5" s="84" t="s">
        <v>87</v>
      </c>
      <c r="V5" s="84"/>
      <c r="W5" s="84"/>
      <c r="X5" s="84"/>
      <c r="Y5" s="84"/>
      <c r="Z5" s="85"/>
      <c r="AA5" s="364" t="s">
        <v>88</v>
      </c>
      <c r="AB5" s="365"/>
      <c r="AC5" s="365"/>
      <c r="AD5" s="365"/>
      <c r="AE5" s="365"/>
      <c r="AF5" s="365"/>
      <c r="AG5" s="365"/>
      <c r="AH5" s="365"/>
      <c r="AI5" s="366"/>
      <c r="AJ5" s="367" t="s">
        <v>163</v>
      </c>
      <c r="AK5" s="368"/>
      <c r="AL5" s="368"/>
      <c r="AM5" s="368"/>
      <c r="AN5" s="368"/>
      <c r="AO5" s="369"/>
      <c r="AP5" s="17"/>
      <c r="AQ5" s="370" t="s">
        <v>288</v>
      </c>
      <c r="AR5" s="370"/>
    </row>
    <row r="6" spans="1:188" s="18" customFormat="1" ht="46" thickBot="1">
      <c r="A6" s="40" t="s">
        <v>169</v>
      </c>
      <c r="B6" s="41" t="s">
        <v>170</v>
      </c>
      <c r="C6" s="148" t="s">
        <v>165</v>
      </c>
      <c r="D6" s="54" t="s">
        <v>35</v>
      </c>
      <c r="E6" s="25" t="s">
        <v>41</v>
      </c>
      <c r="F6" s="25" t="s">
        <v>91</v>
      </c>
      <c r="G6" s="25" t="s">
        <v>42</v>
      </c>
      <c r="H6" s="26" t="s">
        <v>86</v>
      </c>
      <c r="I6" s="26" t="s">
        <v>43</v>
      </c>
      <c r="J6" s="25" t="s">
        <v>207</v>
      </c>
      <c r="K6" s="25" t="s">
        <v>45</v>
      </c>
      <c r="L6" s="25" t="s">
        <v>46</v>
      </c>
      <c r="M6" s="25" t="s">
        <v>68</v>
      </c>
      <c r="N6" s="25" t="s">
        <v>84</v>
      </c>
      <c r="O6" s="25" t="s">
        <v>47</v>
      </c>
      <c r="P6" s="25" t="s">
        <v>48</v>
      </c>
      <c r="Q6" s="27" t="s">
        <v>67</v>
      </c>
      <c r="R6" s="26" t="s">
        <v>49</v>
      </c>
      <c r="S6" s="26" t="s">
        <v>53</v>
      </c>
      <c r="T6" s="25" t="s">
        <v>54</v>
      </c>
      <c r="U6" s="25" t="s">
        <v>55</v>
      </c>
      <c r="V6" s="25" t="s">
        <v>66</v>
      </c>
      <c r="W6" s="26" t="s">
        <v>65</v>
      </c>
      <c r="X6" s="25" t="s">
        <v>76</v>
      </c>
      <c r="Y6" s="25" t="s">
        <v>56</v>
      </c>
      <c r="Z6" s="195" t="s">
        <v>90</v>
      </c>
      <c r="AA6" s="31" t="s">
        <v>77</v>
      </c>
      <c r="AB6" s="319" t="s">
        <v>78</v>
      </c>
      <c r="AC6" s="42" t="s">
        <v>210</v>
      </c>
      <c r="AD6" s="28" t="s">
        <v>89</v>
      </c>
      <c r="AE6" s="28" t="s">
        <v>79</v>
      </c>
      <c r="AF6" s="28" t="s">
        <v>80</v>
      </c>
      <c r="AG6" s="319" t="s">
        <v>81</v>
      </c>
      <c r="AH6" s="319" t="s">
        <v>249</v>
      </c>
      <c r="AI6" s="29" t="s">
        <v>92</v>
      </c>
      <c r="AJ6" s="133" t="s">
        <v>162</v>
      </c>
      <c r="AK6" s="132" t="s">
        <v>201</v>
      </c>
      <c r="AL6" s="132" t="s">
        <v>206</v>
      </c>
      <c r="AM6" s="132" t="s">
        <v>203</v>
      </c>
      <c r="AN6" s="132" t="s">
        <v>204</v>
      </c>
      <c r="AO6" s="134" t="s">
        <v>205</v>
      </c>
      <c r="AP6" s="134" t="s">
        <v>244</v>
      </c>
      <c r="AQ6" s="315" t="s">
        <v>284</v>
      </c>
      <c r="AR6" s="315" t="s">
        <v>285</v>
      </c>
    </row>
    <row r="7" spans="1:188" ht="16" thickBot="1">
      <c r="A7" s="39"/>
      <c r="B7" s="53"/>
      <c r="C7" s="158"/>
      <c r="D7" s="302">
        <f t="shared" ref="D7:AO7" si="0">SUM(D8+D9+D16+D23+D30+D35+D39+D44)</f>
        <v>1595.72</v>
      </c>
      <c r="E7" s="302">
        <f t="shared" si="0"/>
        <v>331</v>
      </c>
      <c r="F7" s="302">
        <f t="shared" si="0"/>
        <v>256</v>
      </c>
      <c r="G7" s="302">
        <f t="shared" si="0"/>
        <v>97</v>
      </c>
      <c r="H7" s="302">
        <f t="shared" si="0"/>
        <v>72</v>
      </c>
      <c r="I7" s="302">
        <f t="shared" si="0"/>
        <v>38</v>
      </c>
      <c r="J7" s="302">
        <f t="shared" si="0"/>
        <v>37.18</v>
      </c>
      <c r="K7" s="302">
        <f t="shared" si="0"/>
        <v>28.66</v>
      </c>
      <c r="L7" s="302">
        <f t="shared" si="0"/>
        <v>31.499999999999996</v>
      </c>
      <c r="M7" s="302">
        <f t="shared" si="0"/>
        <v>34</v>
      </c>
      <c r="N7" s="302">
        <f t="shared" si="0"/>
        <v>27.5</v>
      </c>
      <c r="O7" s="302">
        <f t="shared" si="0"/>
        <v>34.5</v>
      </c>
      <c r="P7" s="302">
        <f t="shared" si="0"/>
        <v>20.490000000000002</v>
      </c>
      <c r="Q7" s="302">
        <f t="shared" si="0"/>
        <v>41</v>
      </c>
      <c r="R7" s="302">
        <f t="shared" si="0"/>
        <v>9</v>
      </c>
      <c r="S7" s="302">
        <f t="shared" si="0"/>
        <v>52.900000000000006</v>
      </c>
      <c r="T7" s="302">
        <f t="shared" si="0"/>
        <v>34.5</v>
      </c>
      <c r="U7" s="302">
        <f t="shared" si="0"/>
        <v>8.5</v>
      </c>
      <c r="V7" s="302">
        <f t="shared" si="0"/>
        <v>39.65</v>
      </c>
      <c r="W7" s="302">
        <f t="shared" si="0"/>
        <v>18.8</v>
      </c>
      <c r="X7" s="302">
        <f t="shared" si="0"/>
        <v>9.5</v>
      </c>
      <c r="Y7" s="302">
        <f t="shared" si="0"/>
        <v>19.5</v>
      </c>
      <c r="Z7" s="303">
        <f t="shared" si="0"/>
        <v>17.5</v>
      </c>
      <c r="AA7" s="302">
        <f t="shared" si="0"/>
        <v>110.6</v>
      </c>
      <c r="AB7" s="268">
        <f t="shared" si="0"/>
        <v>12.489999999999998</v>
      </c>
      <c r="AC7" s="302">
        <f t="shared" si="0"/>
        <v>18.600000000000001</v>
      </c>
      <c r="AD7" s="302">
        <f t="shared" si="0"/>
        <v>14</v>
      </c>
      <c r="AE7" s="302">
        <f t="shared" si="0"/>
        <v>30.5</v>
      </c>
      <c r="AF7" s="302">
        <f t="shared" si="0"/>
        <v>57.6</v>
      </c>
      <c r="AG7" s="268">
        <f t="shared" si="0"/>
        <v>17.25</v>
      </c>
      <c r="AH7" s="268">
        <f t="shared" si="0"/>
        <v>1.1000000000000001</v>
      </c>
      <c r="AI7" s="302">
        <f t="shared" si="0"/>
        <v>4.25</v>
      </c>
      <c r="AJ7" s="302">
        <f t="shared" si="0"/>
        <v>3.3200000000000003</v>
      </c>
      <c r="AK7" s="302">
        <f t="shared" si="0"/>
        <v>2.75</v>
      </c>
      <c r="AL7" s="302">
        <f t="shared" si="0"/>
        <v>0.57999999999999996</v>
      </c>
      <c r="AM7" s="302">
        <f t="shared" si="0"/>
        <v>3.25</v>
      </c>
      <c r="AN7" s="302">
        <f t="shared" si="0"/>
        <v>3</v>
      </c>
      <c r="AO7" s="302">
        <f t="shared" si="0"/>
        <v>3.25</v>
      </c>
      <c r="AP7" s="302">
        <f t="shared" ref="AP7:AR7" si="1">SUM(AP8+AP9+AP16+AP23+AP30+AP35+AP39+AP44)</f>
        <v>24.400000000000002</v>
      </c>
      <c r="AQ7" s="302">
        <f t="shared" si="1"/>
        <v>20.100000000000001</v>
      </c>
      <c r="AR7" s="302">
        <f t="shared" si="1"/>
        <v>10</v>
      </c>
    </row>
    <row r="8" spans="1:188" ht="16" thickBot="1">
      <c r="A8" s="32" t="s">
        <v>69</v>
      </c>
      <c r="B8" s="45" t="s">
        <v>171</v>
      </c>
      <c r="C8" s="153">
        <v>1</v>
      </c>
      <c r="D8" s="304">
        <f t="shared" ref="D8:D44" si="2">SUM(E8:AR8)</f>
        <v>81.409999999999982</v>
      </c>
      <c r="E8" s="305">
        <v>55</v>
      </c>
      <c r="F8" s="306">
        <v>5</v>
      </c>
      <c r="G8" s="306">
        <v>1.35</v>
      </c>
      <c r="H8" s="306">
        <v>2</v>
      </c>
      <c r="I8" s="306">
        <v>1</v>
      </c>
      <c r="J8" s="306">
        <v>2</v>
      </c>
      <c r="K8" s="306">
        <v>0.5</v>
      </c>
      <c r="L8" s="306">
        <v>0.5</v>
      </c>
      <c r="M8" s="306">
        <v>1</v>
      </c>
      <c r="N8" s="306">
        <v>0.5</v>
      </c>
      <c r="O8" s="306">
        <v>0.5</v>
      </c>
      <c r="P8" s="306">
        <v>0.61</v>
      </c>
      <c r="Q8" s="306">
        <v>0.5</v>
      </c>
      <c r="R8" s="306">
        <v>0.25</v>
      </c>
      <c r="S8" s="306">
        <v>0.5</v>
      </c>
      <c r="T8" s="306">
        <v>0.5</v>
      </c>
      <c r="U8" s="306">
        <v>0.5</v>
      </c>
      <c r="V8" s="306">
        <v>0.5</v>
      </c>
      <c r="W8" s="306">
        <v>0.5</v>
      </c>
      <c r="X8" s="306">
        <v>0.5</v>
      </c>
      <c r="Y8" s="306">
        <v>0.5</v>
      </c>
      <c r="Z8" s="307">
        <v>0.5</v>
      </c>
      <c r="AA8" s="305">
        <v>0.5</v>
      </c>
      <c r="AB8" s="328">
        <v>0.28999999999999998</v>
      </c>
      <c r="AC8" s="306">
        <v>0.5</v>
      </c>
      <c r="AD8" s="306">
        <v>0.5</v>
      </c>
      <c r="AE8" s="306">
        <v>0.5</v>
      </c>
      <c r="AF8" s="306">
        <v>0.5</v>
      </c>
      <c r="AG8" s="328">
        <v>0.25</v>
      </c>
      <c r="AH8" s="320">
        <v>0.1</v>
      </c>
      <c r="AI8" s="308">
        <v>0.25</v>
      </c>
      <c r="AJ8" s="309">
        <v>0.25</v>
      </c>
      <c r="AK8" s="308">
        <v>0.25</v>
      </c>
      <c r="AL8" s="308">
        <v>0.16</v>
      </c>
      <c r="AM8" s="308">
        <v>0.25</v>
      </c>
      <c r="AN8" s="308">
        <v>0.75</v>
      </c>
      <c r="AO8" s="308">
        <v>0.25</v>
      </c>
      <c r="AP8" s="308">
        <v>0.6</v>
      </c>
      <c r="AQ8" s="308">
        <v>0.3</v>
      </c>
      <c r="AR8" s="308">
        <v>0.5</v>
      </c>
    </row>
    <row r="9" spans="1:188" ht="31" thickBot="1">
      <c r="A9" s="35" t="s">
        <v>59</v>
      </c>
      <c r="B9" s="38"/>
      <c r="C9" s="154"/>
      <c r="D9" s="304">
        <f t="shared" si="2"/>
        <v>321.51</v>
      </c>
      <c r="E9" s="284">
        <f t="shared" ref="E9:J9" si="3">SUM(E10:E15)</f>
        <v>49.9</v>
      </c>
      <c r="F9" s="285">
        <f t="shared" si="3"/>
        <v>26</v>
      </c>
      <c r="G9" s="285">
        <f t="shared" si="3"/>
        <v>19.899999999999999</v>
      </c>
      <c r="H9" s="285">
        <f t="shared" si="3"/>
        <v>21</v>
      </c>
      <c r="I9" s="285">
        <f t="shared" si="3"/>
        <v>0</v>
      </c>
      <c r="J9" s="285">
        <f t="shared" si="3"/>
        <v>0</v>
      </c>
      <c r="K9" s="285">
        <f t="shared" ref="K9:AI9" si="4">SUM(K10:K15)</f>
        <v>8</v>
      </c>
      <c r="L9" s="285">
        <f t="shared" si="4"/>
        <v>12.2</v>
      </c>
      <c r="M9" s="285">
        <f t="shared" si="4"/>
        <v>1</v>
      </c>
      <c r="N9" s="285">
        <f t="shared" si="4"/>
        <v>0</v>
      </c>
      <c r="O9" s="285">
        <f t="shared" si="4"/>
        <v>0</v>
      </c>
      <c r="P9" s="285">
        <f t="shared" si="4"/>
        <v>0</v>
      </c>
      <c r="Q9" s="285">
        <f t="shared" si="4"/>
        <v>33.700000000000003</v>
      </c>
      <c r="R9" s="285">
        <f t="shared" si="4"/>
        <v>8.75</v>
      </c>
      <c r="S9" s="285">
        <f t="shared" si="4"/>
        <v>8.1</v>
      </c>
      <c r="T9" s="285">
        <f t="shared" si="4"/>
        <v>0</v>
      </c>
      <c r="U9" s="285">
        <f t="shared" si="4"/>
        <v>1</v>
      </c>
      <c r="V9" s="285">
        <f t="shared" si="4"/>
        <v>0</v>
      </c>
      <c r="W9" s="285">
        <f t="shared" si="4"/>
        <v>11.7</v>
      </c>
      <c r="X9" s="285">
        <f t="shared" si="4"/>
        <v>0</v>
      </c>
      <c r="Y9" s="285">
        <f t="shared" si="4"/>
        <v>0</v>
      </c>
      <c r="Z9" s="287">
        <f t="shared" si="4"/>
        <v>11</v>
      </c>
      <c r="AA9" s="284">
        <f t="shared" si="4"/>
        <v>80</v>
      </c>
      <c r="AB9" s="321">
        <f t="shared" si="4"/>
        <v>12.2</v>
      </c>
      <c r="AC9" s="285">
        <f t="shared" si="4"/>
        <v>4</v>
      </c>
      <c r="AD9" s="285">
        <f t="shared" si="4"/>
        <v>1.5</v>
      </c>
      <c r="AE9" s="285">
        <f t="shared" si="4"/>
        <v>0</v>
      </c>
      <c r="AF9" s="285">
        <f t="shared" si="4"/>
        <v>0</v>
      </c>
      <c r="AG9" s="321">
        <f t="shared" si="4"/>
        <v>0</v>
      </c>
      <c r="AH9" s="321">
        <f t="shared" si="4"/>
        <v>0</v>
      </c>
      <c r="AI9" s="288">
        <f t="shared" si="4"/>
        <v>0</v>
      </c>
      <c r="AJ9" s="284">
        <f t="shared" ref="AJ9:AO9" si="5">SUM(AJ10:AJ15)</f>
        <v>2.06</v>
      </c>
      <c r="AK9" s="285">
        <f t="shared" si="5"/>
        <v>0</v>
      </c>
      <c r="AL9" s="285">
        <f t="shared" si="5"/>
        <v>0</v>
      </c>
      <c r="AM9" s="285">
        <f t="shared" si="5"/>
        <v>0</v>
      </c>
      <c r="AN9" s="285">
        <f t="shared" si="5"/>
        <v>0</v>
      </c>
      <c r="AO9" s="288">
        <f t="shared" si="5"/>
        <v>0</v>
      </c>
      <c r="AP9" s="288">
        <f t="shared" ref="AP9:AQ9" si="6">SUM(AP10:AP15)</f>
        <v>0</v>
      </c>
      <c r="AQ9" s="288">
        <f t="shared" si="6"/>
        <v>0</v>
      </c>
      <c r="AR9" s="288">
        <f t="shared" ref="AR9" si="7">SUM(AR10:AR15)</f>
        <v>9.5</v>
      </c>
    </row>
    <row r="10" spans="1:188">
      <c r="A10" s="36" t="s">
        <v>96</v>
      </c>
      <c r="B10" s="46" t="s">
        <v>178</v>
      </c>
      <c r="C10" s="164">
        <v>2</v>
      </c>
      <c r="D10" s="310">
        <f t="shared" si="2"/>
        <v>40.65</v>
      </c>
      <c r="E10" s="270">
        <v>15</v>
      </c>
      <c r="F10" s="271">
        <v>7</v>
      </c>
      <c r="G10" s="271">
        <v>15.9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>
        <v>2.75</v>
      </c>
      <c r="S10" s="271"/>
      <c r="T10" s="271"/>
      <c r="U10" s="271"/>
      <c r="V10" s="271"/>
      <c r="W10" s="271"/>
      <c r="X10" s="271"/>
      <c r="Y10" s="271"/>
      <c r="Z10" s="271"/>
      <c r="AA10" s="270"/>
      <c r="AB10" s="205"/>
      <c r="AC10" s="271"/>
      <c r="AD10" s="271"/>
      <c r="AE10" s="271"/>
      <c r="AF10" s="271"/>
      <c r="AG10" s="205"/>
      <c r="AH10" s="205"/>
      <c r="AI10" s="272"/>
      <c r="AJ10" s="270"/>
      <c r="AK10" s="271"/>
      <c r="AL10" s="271"/>
      <c r="AM10" s="271"/>
      <c r="AN10" s="271"/>
      <c r="AO10" s="272"/>
      <c r="AP10" s="272"/>
      <c r="AQ10" s="272"/>
      <c r="AR10" s="272"/>
    </row>
    <row r="11" spans="1:188">
      <c r="A11" s="36" t="s">
        <v>97</v>
      </c>
      <c r="B11" s="46" t="s">
        <v>179</v>
      </c>
      <c r="C11" s="154">
        <v>3</v>
      </c>
      <c r="D11" s="310">
        <f t="shared" si="2"/>
        <v>195.39999999999998</v>
      </c>
      <c r="E11" s="313">
        <v>22</v>
      </c>
      <c r="F11" s="271">
        <v>19</v>
      </c>
      <c r="G11" s="271"/>
      <c r="H11" s="273">
        <v>14</v>
      </c>
      <c r="I11" s="271"/>
      <c r="J11" s="271"/>
      <c r="K11" s="271"/>
      <c r="L11" s="271">
        <v>5.6</v>
      </c>
      <c r="M11" s="271"/>
      <c r="N11" s="271"/>
      <c r="O11" s="271"/>
      <c r="P11" s="271"/>
      <c r="Q11" s="271">
        <v>30</v>
      </c>
      <c r="R11" s="271">
        <v>2.5</v>
      </c>
      <c r="S11" s="271">
        <v>3.8</v>
      </c>
      <c r="T11" s="271"/>
      <c r="U11" s="271"/>
      <c r="V11" s="271"/>
      <c r="W11" s="271"/>
      <c r="X11" s="271"/>
      <c r="Y11" s="271"/>
      <c r="Z11" s="271"/>
      <c r="AA11" s="313">
        <v>80</v>
      </c>
      <c r="AB11" s="326">
        <v>9</v>
      </c>
      <c r="AC11" s="271"/>
      <c r="AD11" s="271"/>
      <c r="AE11" s="271"/>
      <c r="AF11" s="271"/>
      <c r="AG11" s="205"/>
      <c r="AH11" s="205"/>
      <c r="AI11" s="272"/>
      <c r="AJ11" s="270"/>
      <c r="AK11" s="271"/>
      <c r="AL11" s="271"/>
      <c r="AM11" s="271"/>
      <c r="AN11" s="271"/>
      <c r="AO11" s="272"/>
      <c r="AP11" s="272"/>
      <c r="AQ11" s="272"/>
      <c r="AR11" s="337">
        <v>9.5</v>
      </c>
    </row>
    <row r="12" spans="1:188">
      <c r="A12" s="36" t="s">
        <v>98</v>
      </c>
      <c r="B12" s="46" t="s">
        <v>180</v>
      </c>
      <c r="C12" s="164">
        <v>4</v>
      </c>
      <c r="D12" s="310">
        <f t="shared" si="2"/>
        <v>5</v>
      </c>
      <c r="E12" s="270">
        <v>4</v>
      </c>
      <c r="F12" s="271"/>
      <c r="G12" s="271"/>
      <c r="H12" s="271"/>
      <c r="I12" s="271"/>
      <c r="J12" s="271"/>
      <c r="K12" s="271"/>
      <c r="L12" s="271"/>
      <c r="M12" s="271">
        <v>1</v>
      </c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0"/>
      <c r="AB12" s="205"/>
      <c r="AC12" s="271"/>
      <c r="AD12" s="271"/>
      <c r="AE12" s="271"/>
      <c r="AF12" s="271"/>
      <c r="AG12" s="205"/>
      <c r="AH12" s="205"/>
      <c r="AI12" s="272"/>
      <c r="AJ12" s="270"/>
      <c r="AK12" s="271"/>
      <c r="AL12" s="271"/>
      <c r="AM12" s="271"/>
      <c r="AN12" s="271"/>
      <c r="AO12" s="272"/>
      <c r="AP12" s="272"/>
      <c r="AQ12" s="272"/>
      <c r="AR12" s="272"/>
    </row>
    <row r="13" spans="1:188">
      <c r="A13" s="36" t="s">
        <v>99</v>
      </c>
      <c r="B13" s="46" t="s">
        <v>181</v>
      </c>
      <c r="C13" s="164">
        <v>5</v>
      </c>
      <c r="D13" s="310">
        <f t="shared" si="2"/>
        <v>20.5</v>
      </c>
      <c r="E13" s="270">
        <v>0.5</v>
      </c>
      <c r="F13" s="271"/>
      <c r="G13" s="271"/>
      <c r="H13" s="271"/>
      <c r="I13" s="271"/>
      <c r="J13" s="271"/>
      <c r="K13" s="271">
        <v>8</v>
      </c>
      <c r="L13" s="271"/>
      <c r="M13" s="271"/>
      <c r="N13" s="271"/>
      <c r="O13" s="271"/>
      <c r="P13" s="271"/>
      <c r="Q13" s="271"/>
      <c r="R13" s="271"/>
      <c r="S13" s="271"/>
      <c r="T13" s="271"/>
      <c r="U13" s="271">
        <v>1</v>
      </c>
      <c r="V13" s="271"/>
      <c r="W13" s="271"/>
      <c r="X13" s="271"/>
      <c r="Y13" s="271"/>
      <c r="Z13" s="271">
        <v>11</v>
      </c>
      <c r="AA13" s="270"/>
      <c r="AB13" s="205"/>
      <c r="AC13" s="271"/>
      <c r="AD13" s="271"/>
      <c r="AE13" s="271"/>
      <c r="AF13" s="271"/>
      <c r="AG13" s="205"/>
      <c r="AH13" s="205"/>
      <c r="AI13" s="272"/>
      <c r="AJ13" s="270"/>
      <c r="AK13" s="271"/>
      <c r="AL13" s="271"/>
      <c r="AM13" s="271"/>
      <c r="AN13" s="271"/>
      <c r="AO13" s="272"/>
      <c r="AP13" s="272"/>
      <c r="AQ13" s="272"/>
      <c r="AR13" s="272"/>
    </row>
    <row r="14" spans="1:188">
      <c r="A14" s="36" t="s">
        <v>100</v>
      </c>
      <c r="B14" s="46" t="s">
        <v>182</v>
      </c>
      <c r="C14" s="164">
        <v>6</v>
      </c>
      <c r="D14" s="310">
        <f t="shared" si="2"/>
        <v>34.159999999999997</v>
      </c>
      <c r="E14" s="270">
        <v>7.9</v>
      </c>
      <c r="F14" s="271"/>
      <c r="G14" s="271">
        <v>2</v>
      </c>
      <c r="H14" s="271"/>
      <c r="I14" s="271"/>
      <c r="J14" s="271"/>
      <c r="K14" s="271"/>
      <c r="L14" s="271">
        <v>6.6</v>
      </c>
      <c r="M14" s="271"/>
      <c r="N14" s="271"/>
      <c r="O14" s="271"/>
      <c r="P14" s="271"/>
      <c r="Q14" s="271"/>
      <c r="R14" s="271">
        <v>3</v>
      </c>
      <c r="S14" s="271">
        <v>0.9</v>
      </c>
      <c r="T14" s="271"/>
      <c r="U14" s="271"/>
      <c r="V14" s="271"/>
      <c r="W14" s="338">
        <v>11.7</v>
      </c>
      <c r="X14" s="271"/>
      <c r="Y14" s="271"/>
      <c r="Z14" s="271"/>
      <c r="AA14" s="270"/>
      <c r="AB14" s="205"/>
      <c r="AC14" s="271"/>
      <c r="AD14" s="271"/>
      <c r="AE14" s="271"/>
      <c r="AF14" s="271"/>
      <c r="AG14" s="205"/>
      <c r="AH14" s="205"/>
      <c r="AI14" s="272"/>
      <c r="AJ14" s="270">
        <v>2.06</v>
      </c>
      <c r="AK14" s="271"/>
      <c r="AL14" s="271"/>
      <c r="AM14" s="271"/>
      <c r="AN14" s="271"/>
      <c r="AO14" s="272"/>
      <c r="AP14" s="272"/>
      <c r="AQ14" s="272"/>
      <c r="AR14" s="272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16" thickBot="1">
      <c r="A15" s="37" t="s">
        <v>101</v>
      </c>
      <c r="B15" s="47" t="s">
        <v>183</v>
      </c>
      <c r="C15" s="154">
        <v>7</v>
      </c>
      <c r="D15" s="310">
        <f t="shared" si="2"/>
        <v>25.799999999999997</v>
      </c>
      <c r="E15" s="274">
        <v>0.5</v>
      </c>
      <c r="F15" s="275"/>
      <c r="G15" s="275">
        <v>2</v>
      </c>
      <c r="H15" s="276">
        <v>7</v>
      </c>
      <c r="I15" s="275"/>
      <c r="J15" s="275"/>
      <c r="K15" s="275"/>
      <c r="L15" s="275"/>
      <c r="M15" s="275"/>
      <c r="N15" s="275"/>
      <c r="O15" s="275"/>
      <c r="P15" s="275"/>
      <c r="Q15" s="275">
        <v>3.7</v>
      </c>
      <c r="R15" s="275">
        <v>0.5</v>
      </c>
      <c r="S15" s="275">
        <v>3.4</v>
      </c>
      <c r="T15" s="275"/>
      <c r="U15" s="275"/>
      <c r="V15" s="275"/>
      <c r="W15" s="275"/>
      <c r="X15" s="275"/>
      <c r="Y15" s="275"/>
      <c r="Z15" s="275"/>
      <c r="AA15" s="274"/>
      <c r="AB15" s="327">
        <v>3.2</v>
      </c>
      <c r="AC15" s="275">
        <v>4</v>
      </c>
      <c r="AD15" s="336">
        <v>1.5</v>
      </c>
      <c r="AE15" s="275"/>
      <c r="AF15" s="275"/>
      <c r="AG15" s="208"/>
      <c r="AH15" s="208"/>
      <c r="AI15" s="277"/>
      <c r="AJ15" s="274"/>
      <c r="AK15" s="275"/>
      <c r="AL15" s="275"/>
      <c r="AM15" s="275"/>
      <c r="AN15" s="275"/>
      <c r="AO15" s="277"/>
      <c r="AP15" s="277"/>
      <c r="AQ15" s="277"/>
      <c r="AR15" s="277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16" thickBot="1">
      <c r="A16" s="33" t="s">
        <v>60</v>
      </c>
      <c r="B16" s="34"/>
      <c r="C16" s="155"/>
      <c r="D16" s="304">
        <f t="shared" si="2"/>
        <v>197.75</v>
      </c>
      <c r="E16" s="278">
        <f>SUM(E17:E22)</f>
        <v>6</v>
      </c>
      <c r="F16" s="279">
        <f>SUM(F17:F22)</f>
        <v>65</v>
      </c>
      <c r="G16" s="279">
        <f>SUM(G17:G22)</f>
        <v>1.1000000000000001</v>
      </c>
      <c r="H16" s="279">
        <f>SUM(H17:H22)</f>
        <v>38</v>
      </c>
      <c r="I16" s="279">
        <f>SUM(I17:I22)</f>
        <v>0</v>
      </c>
      <c r="J16" s="279">
        <f t="shared" ref="J16:AI16" si="8">SUM(J17:J22)</f>
        <v>0</v>
      </c>
      <c r="K16" s="279">
        <f t="shared" si="8"/>
        <v>2</v>
      </c>
      <c r="L16" s="279">
        <f t="shared" si="8"/>
        <v>3.9</v>
      </c>
      <c r="M16" s="279">
        <f t="shared" si="8"/>
        <v>0</v>
      </c>
      <c r="N16" s="279">
        <f t="shared" si="8"/>
        <v>0</v>
      </c>
      <c r="O16" s="279">
        <f t="shared" si="8"/>
        <v>0</v>
      </c>
      <c r="P16" s="279">
        <f t="shared" si="8"/>
        <v>0</v>
      </c>
      <c r="Q16" s="279">
        <f t="shared" si="8"/>
        <v>5.3</v>
      </c>
      <c r="R16" s="279">
        <f t="shared" si="8"/>
        <v>0</v>
      </c>
      <c r="S16" s="279">
        <f t="shared" si="8"/>
        <v>18.5</v>
      </c>
      <c r="T16" s="279">
        <f t="shared" si="8"/>
        <v>8</v>
      </c>
      <c r="U16" s="279">
        <f t="shared" si="8"/>
        <v>6</v>
      </c>
      <c r="V16" s="279">
        <f t="shared" si="8"/>
        <v>3.75</v>
      </c>
      <c r="W16" s="279">
        <f t="shared" si="8"/>
        <v>3.5</v>
      </c>
      <c r="X16" s="279">
        <f t="shared" si="8"/>
        <v>5.7</v>
      </c>
      <c r="Y16" s="279">
        <f t="shared" si="8"/>
        <v>7.5</v>
      </c>
      <c r="Z16" s="280">
        <f t="shared" si="8"/>
        <v>0</v>
      </c>
      <c r="AA16" s="278">
        <f t="shared" si="8"/>
        <v>0</v>
      </c>
      <c r="AB16" s="322">
        <f t="shared" si="8"/>
        <v>0</v>
      </c>
      <c r="AC16" s="279">
        <f t="shared" si="8"/>
        <v>0</v>
      </c>
      <c r="AD16" s="279">
        <f t="shared" si="8"/>
        <v>0</v>
      </c>
      <c r="AE16" s="279">
        <f t="shared" si="8"/>
        <v>0</v>
      </c>
      <c r="AF16" s="279">
        <f t="shared" si="8"/>
        <v>12</v>
      </c>
      <c r="AG16" s="322">
        <f t="shared" si="8"/>
        <v>4.5</v>
      </c>
      <c r="AH16" s="322">
        <f t="shared" si="8"/>
        <v>0</v>
      </c>
      <c r="AI16" s="281">
        <f t="shared" si="8"/>
        <v>0</v>
      </c>
      <c r="AJ16" s="278">
        <f t="shared" ref="AJ16:AO16" si="9">SUM(AJ17:AJ22)</f>
        <v>0</v>
      </c>
      <c r="AK16" s="279">
        <f t="shared" si="9"/>
        <v>0</v>
      </c>
      <c r="AL16" s="279">
        <f t="shared" si="9"/>
        <v>0</v>
      </c>
      <c r="AM16" s="279">
        <f t="shared" si="9"/>
        <v>0</v>
      </c>
      <c r="AN16" s="279">
        <f t="shared" si="9"/>
        <v>0</v>
      </c>
      <c r="AO16" s="281">
        <f t="shared" si="9"/>
        <v>0</v>
      </c>
      <c r="AP16" s="281">
        <f t="shared" ref="AP16:AQ16" si="10">SUM(AP17:AP22)</f>
        <v>0</v>
      </c>
      <c r="AQ16" s="281">
        <f t="shared" si="10"/>
        <v>7</v>
      </c>
      <c r="AR16" s="281">
        <f t="shared" ref="AR16" si="11">SUM(AR17:AR22)</f>
        <v>0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>
      <c r="A17" s="20" t="s">
        <v>102</v>
      </c>
      <c r="B17" s="48" t="s">
        <v>172</v>
      </c>
      <c r="C17" s="165">
        <v>8</v>
      </c>
      <c r="D17" s="310">
        <f t="shared" si="2"/>
        <v>27</v>
      </c>
      <c r="E17" s="270">
        <v>0</v>
      </c>
      <c r="F17" s="271">
        <v>20</v>
      </c>
      <c r="G17" s="271">
        <v>0</v>
      </c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>
        <v>4.5</v>
      </c>
      <c r="T17" s="271"/>
      <c r="U17" s="271">
        <v>0</v>
      </c>
      <c r="V17" s="271"/>
      <c r="W17" s="271"/>
      <c r="X17" s="271">
        <v>1.5</v>
      </c>
      <c r="Y17" s="271">
        <v>1</v>
      </c>
      <c r="Z17" s="271"/>
      <c r="AA17" s="270"/>
      <c r="AB17" s="205"/>
      <c r="AC17" s="271"/>
      <c r="AD17" s="271"/>
      <c r="AE17" s="271"/>
      <c r="AF17" s="271"/>
      <c r="AG17" s="205"/>
      <c r="AH17" s="205"/>
      <c r="AI17" s="272"/>
      <c r="AJ17" s="270"/>
      <c r="AK17" s="271"/>
      <c r="AL17" s="271"/>
      <c r="AM17" s="271"/>
      <c r="AN17" s="271"/>
      <c r="AO17" s="272"/>
      <c r="AP17" s="272"/>
      <c r="AQ17" s="272"/>
      <c r="AR17" s="272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>
      <c r="A18" s="20" t="s">
        <v>103</v>
      </c>
      <c r="B18" s="48" t="s">
        <v>173</v>
      </c>
      <c r="C18" s="156">
        <v>9</v>
      </c>
      <c r="D18" s="310">
        <f t="shared" si="2"/>
        <v>46.8</v>
      </c>
      <c r="E18" s="270">
        <v>6</v>
      </c>
      <c r="F18" s="271">
        <v>18</v>
      </c>
      <c r="G18" s="271"/>
      <c r="H18" s="271"/>
      <c r="I18" s="271"/>
      <c r="J18" s="271"/>
      <c r="K18" s="271"/>
      <c r="L18" s="271">
        <v>2.8</v>
      </c>
      <c r="M18" s="271"/>
      <c r="N18" s="271"/>
      <c r="O18" s="271"/>
      <c r="P18" s="271"/>
      <c r="Q18" s="271"/>
      <c r="R18" s="271"/>
      <c r="S18" s="271">
        <v>5.5</v>
      </c>
      <c r="T18" s="271"/>
      <c r="U18" s="271"/>
      <c r="V18" s="271"/>
      <c r="W18" s="271"/>
      <c r="X18" s="271">
        <v>2.5</v>
      </c>
      <c r="Y18" s="271"/>
      <c r="Z18" s="271"/>
      <c r="AA18" s="270"/>
      <c r="AB18" s="205"/>
      <c r="AC18" s="271"/>
      <c r="AD18" s="271"/>
      <c r="AE18" s="271"/>
      <c r="AF18" s="271">
        <v>12</v>
      </c>
      <c r="AG18" s="205"/>
      <c r="AH18" s="205"/>
      <c r="AI18" s="272"/>
      <c r="AJ18" s="270"/>
      <c r="AK18" s="271"/>
      <c r="AL18" s="271"/>
      <c r="AM18" s="271"/>
      <c r="AN18" s="271"/>
      <c r="AO18" s="272"/>
      <c r="AP18" s="272"/>
      <c r="AQ18" s="272"/>
      <c r="AR18" s="272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>
      <c r="A19" s="20" t="s">
        <v>104</v>
      </c>
      <c r="B19" s="48" t="s">
        <v>174</v>
      </c>
      <c r="C19" s="165">
        <v>10</v>
      </c>
      <c r="D19" s="310">
        <f t="shared" si="2"/>
        <v>35</v>
      </c>
      <c r="E19" s="270"/>
      <c r="F19" s="271">
        <v>5</v>
      </c>
      <c r="G19" s="271"/>
      <c r="H19" s="271">
        <v>0</v>
      </c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>
        <v>4</v>
      </c>
      <c r="T19" s="271">
        <v>8</v>
      </c>
      <c r="U19" s="271"/>
      <c r="V19" s="271"/>
      <c r="W19" s="271"/>
      <c r="X19" s="271"/>
      <c r="Y19" s="271">
        <v>6.5</v>
      </c>
      <c r="Z19" s="271"/>
      <c r="AA19" s="270"/>
      <c r="AB19" s="205"/>
      <c r="AC19" s="271"/>
      <c r="AD19" s="271"/>
      <c r="AE19" s="271"/>
      <c r="AF19" s="271"/>
      <c r="AG19" s="326">
        <v>4.5</v>
      </c>
      <c r="AH19" s="205"/>
      <c r="AI19" s="272"/>
      <c r="AJ19" s="270"/>
      <c r="AK19" s="271"/>
      <c r="AL19" s="271"/>
      <c r="AM19" s="271"/>
      <c r="AN19" s="271"/>
      <c r="AO19" s="272"/>
      <c r="AP19" s="272"/>
      <c r="AQ19" s="337">
        <v>7</v>
      </c>
      <c r="AR19" s="27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>
      <c r="A20" s="20" t="s">
        <v>105</v>
      </c>
      <c r="B20" s="48" t="s">
        <v>175</v>
      </c>
      <c r="C20" s="156">
        <v>11</v>
      </c>
      <c r="D20" s="310">
        <f t="shared" si="2"/>
        <v>14.2</v>
      </c>
      <c r="E20" s="270"/>
      <c r="F20" s="282"/>
      <c r="G20" s="271"/>
      <c r="H20" s="271"/>
      <c r="I20" s="271"/>
      <c r="J20" s="271"/>
      <c r="K20" s="282">
        <v>2</v>
      </c>
      <c r="L20" s="271"/>
      <c r="M20" s="271"/>
      <c r="N20" s="271"/>
      <c r="O20" s="271"/>
      <c r="P20" s="271"/>
      <c r="Q20" s="271"/>
      <c r="R20" s="271"/>
      <c r="S20" s="271">
        <v>4.5</v>
      </c>
      <c r="T20" s="271"/>
      <c r="U20" s="282">
        <v>6</v>
      </c>
      <c r="V20" s="271"/>
      <c r="W20" s="271"/>
      <c r="X20" s="271">
        <v>1.7</v>
      </c>
      <c r="Y20" s="271"/>
      <c r="Z20" s="271"/>
      <c r="AA20" s="270"/>
      <c r="AB20" s="205"/>
      <c r="AC20" s="271"/>
      <c r="AD20" s="271"/>
      <c r="AE20" s="271"/>
      <c r="AF20" s="271"/>
      <c r="AG20" s="205"/>
      <c r="AH20" s="205"/>
      <c r="AI20" s="272"/>
      <c r="AJ20" s="270"/>
      <c r="AK20" s="271"/>
      <c r="AL20" s="271"/>
      <c r="AM20" s="271"/>
      <c r="AN20" s="271"/>
      <c r="AO20" s="272"/>
      <c r="AP20" s="272"/>
      <c r="AQ20" s="272"/>
      <c r="AR20" s="27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>
      <c r="A21" s="20" t="s">
        <v>106</v>
      </c>
      <c r="B21" s="48" t="s">
        <v>176</v>
      </c>
      <c r="C21" s="165">
        <v>12</v>
      </c>
      <c r="D21" s="310">
        <f t="shared" si="2"/>
        <v>6.6</v>
      </c>
      <c r="E21" s="270"/>
      <c r="F21" s="271">
        <v>2</v>
      </c>
      <c r="G21" s="271"/>
      <c r="H21" s="271"/>
      <c r="I21" s="271"/>
      <c r="J21" s="271"/>
      <c r="K21" s="271"/>
      <c r="L21" s="271">
        <v>1.1000000000000001</v>
      </c>
      <c r="M21" s="271"/>
      <c r="N21" s="271"/>
      <c r="O21" s="271"/>
      <c r="P21" s="271"/>
      <c r="Q21" s="271"/>
      <c r="R21" s="271"/>
      <c r="S21" s="271"/>
      <c r="T21" s="271"/>
      <c r="U21" s="282"/>
      <c r="V21" s="271"/>
      <c r="W21" s="271">
        <v>3.5</v>
      </c>
      <c r="X21" s="271">
        <v>0</v>
      </c>
      <c r="Y21" s="271"/>
      <c r="Z21" s="271"/>
      <c r="AA21" s="270"/>
      <c r="AB21" s="205"/>
      <c r="AC21" s="271"/>
      <c r="AD21" s="271"/>
      <c r="AE21" s="271"/>
      <c r="AF21" s="271"/>
      <c r="AG21" s="205"/>
      <c r="AH21" s="205"/>
      <c r="AI21" s="272"/>
      <c r="AJ21" s="270"/>
      <c r="AK21" s="271"/>
      <c r="AL21" s="271"/>
      <c r="AM21" s="271"/>
      <c r="AN21" s="271"/>
      <c r="AO21" s="272"/>
      <c r="AP21" s="272"/>
      <c r="AQ21" s="272"/>
      <c r="AR21" s="27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16" thickBot="1">
      <c r="A22" s="21" t="s">
        <v>107</v>
      </c>
      <c r="B22" s="49" t="s">
        <v>177</v>
      </c>
      <c r="C22" s="156">
        <v>13</v>
      </c>
      <c r="D22" s="310">
        <f t="shared" si="2"/>
        <v>68.150000000000006</v>
      </c>
      <c r="E22" s="274"/>
      <c r="F22" s="275">
        <v>20</v>
      </c>
      <c r="G22" s="275">
        <v>1.1000000000000001</v>
      </c>
      <c r="H22" s="275">
        <v>38</v>
      </c>
      <c r="I22" s="275"/>
      <c r="J22" s="275"/>
      <c r="K22" s="275"/>
      <c r="L22" s="275"/>
      <c r="M22" s="275"/>
      <c r="N22" s="275"/>
      <c r="O22" s="275"/>
      <c r="P22" s="275"/>
      <c r="Q22" s="275">
        <v>5.3</v>
      </c>
      <c r="R22" s="275"/>
      <c r="S22" s="275"/>
      <c r="T22" s="275"/>
      <c r="U22" s="283"/>
      <c r="V22" s="336">
        <v>3.75</v>
      </c>
      <c r="W22" s="275"/>
      <c r="X22" s="275"/>
      <c r="Y22" s="275"/>
      <c r="Z22" s="275"/>
      <c r="AA22" s="274"/>
      <c r="AB22" s="208"/>
      <c r="AC22" s="275"/>
      <c r="AD22" s="275"/>
      <c r="AE22" s="275"/>
      <c r="AF22" s="275"/>
      <c r="AG22" s="208"/>
      <c r="AH22" s="208"/>
      <c r="AI22" s="277"/>
      <c r="AJ22" s="274"/>
      <c r="AK22" s="275"/>
      <c r="AL22" s="275"/>
      <c r="AM22" s="275"/>
      <c r="AN22" s="275"/>
      <c r="AO22" s="277"/>
      <c r="AP22" s="277"/>
      <c r="AQ22" s="277"/>
      <c r="AR22" s="277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16" thickBot="1">
      <c r="A23" s="35" t="s">
        <v>61</v>
      </c>
      <c r="B23" s="38"/>
      <c r="C23" s="157"/>
      <c r="D23" s="304">
        <f t="shared" si="2"/>
        <v>167.70999999999998</v>
      </c>
      <c r="E23" s="284">
        <f>SUM(E24:E29)</f>
        <v>17</v>
      </c>
      <c r="F23" s="285">
        <f>SUM(F24:F29)</f>
        <v>40</v>
      </c>
      <c r="G23" s="285">
        <f>SUM(G24:G29)</f>
        <v>6.4</v>
      </c>
      <c r="H23" s="285">
        <f>SUM(H24:H29)</f>
        <v>9</v>
      </c>
      <c r="I23" s="285">
        <f>SUM(I24:I29)</f>
        <v>0</v>
      </c>
      <c r="J23" s="285">
        <f t="shared" ref="J23:AI23" si="12">SUM(J24:J29)</f>
        <v>0</v>
      </c>
      <c r="K23" s="285">
        <f t="shared" si="12"/>
        <v>13</v>
      </c>
      <c r="L23" s="285">
        <f t="shared" si="12"/>
        <v>9.6999999999999993</v>
      </c>
      <c r="M23" s="285">
        <f t="shared" si="12"/>
        <v>13</v>
      </c>
      <c r="N23" s="285">
        <f t="shared" si="12"/>
        <v>0</v>
      </c>
      <c r="O23" s="285">
        <f t="shared" si="12"/>
        <v>0</v>
      </c>
      <c r="P23" s="285">
        <f t="shared" si="12"/>
        <v>0</v>
      </c>
      <c r="Q23" s="285">
        <f t="shared" si="12"/>
        <v>0</v>
      </c>
      <c r="R23" s="285">
        <f t="shared" si="12"/>
        <v>0</v>
      </c>
      <c r="S23" s="285">
        <f t="shared" si="12"/>
        <v>9.8000000000000007</v>
      </c>
      <c r="T23" s="285">
        <f t="shared" si="12"/>
        <v>0</v>
      </c>
      <c r="U23" s="286">
        <f t="shared" si="12"/>
        <v>1</v>
      </c>
      <c r="V23" s="285">
        <f t="shared" si="12"/>
        <v>0</v>
      </c>
      <c r="W23" s="285">
        <f t="shared" si="12"/>
        <v>3.1</v>
      </c>
      <c r="X23" s="285">
        <f t="shared" si="12"/>
        <v>0</v>
      </c>
      <c r="Y23" s="285">
        <f t="shared" si="12"/>
        <v>4.5</v>
      </c>
      <c r="Z23" s="287">
        <f t="shared" si="12"/>
        <v>6</v>
      </c>
      <c r="AA23" s="284">
        <f t="shared" si="12"/>
        <v>0</v>
      </c>
      <c r="AB23" s="321">
        <f t="shared" si="12"/>
        <v>0</v>
      </c>
      <c r="AC23" s="285">
        <f t="shared" si="12"/>
        <v>4</v>
      </c>
      <c r="AD23" s="285">
        <f t="shared" si="12"/>
        <v>0</v>
      </c>
      <c r="AE23" s="285">
        <f t="shared" si="12"/>
        <v>15</v>
      </c>
      <c r="AF23" s="285">
        <f t="shared" si="12"/>
        <v>0</v>
      </c>
      <c r="AG23" s="321">
        <f t="shared" si="12"/>
        <v>7.5</v>
      </c>
      <c r="AH23" s="321">
        <f t="shared" si="12"/>
        <v>0</v>
      </c>
      <c r="AI23" s="288">
        <f t="shared" si="12"/>
        <v>0</v>
      </c>
      <c r="AJ23" s="284">
        <f t="shared" ref="AJ23:AO23" si="13">SUM(AJ24:AJ29)</f>
        <v>1.01</v>
      </c>
      <c r="AK23" s="285">
        <f t="shared" si="13"/>
        <v>0</v>
      </c>
      <c r="AL23" s="285">
        <f t="shared" si="13"/>
        <v>0</v>
      </c>
      <c r="AM23" s="285">
        <f t="shared" si="13"/>
        <v>0</v>
      </c>
      <c r="AN23" s="285">
        <f t="shared" si="13"/>
        <v>0</v>
      </c>
      <c r="AO23" s="288">
        <f t="shared" si="13"/>
        <v>0</v>
      </c>
      <c r="AP23" s="288">
        <f t="shared" ref="AP23:AQ23" si="14">SUM(AP24:AP29)</f>
        <v>0</v>
      </c>
      <c r="AQ23" s="288">
        <f t="shared" si="14"/>
        <v>7.7</v>
      </c>
      <c r="AR23" s="288">
        <f t="shared" ref="AR23" si="15">SUM(AR24:AR29)</f>
        <v>0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>
      <c r="A24" s="36" t="s">
        <v>108</v>
      </c>
      <c r="B24" s="46" t="s">
        <v>184</v>
      </c>
      <c r="C24" s="164">
        <v>14</v>
      </c>
      <c r="D24" s="310">
        <f t="shared" si="2"/>
        <v>3.7</v>
      </c>
      <c r="E24" s="270"/>
      <c r="F24" s="271"/>
      <c r="G24" s="271">
        <v>2.4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>
        <v>1.3</v>
      </c>
      <c r="T24" s="271"/>
      <c r="U24" s="282"/>
      <c r="V24" s="271"/>
      <c r="W24" s="271"/>
      <c r="X24" s="271"/>
      <c r="Y24" s="271"/>
      <c r="Z24" s="271"/>
      <c r="AA24" s="270"/>
      <c r="AB24" s="205"/>
      <c r="AC24" s="271"/>
      <c r="AD24" s="271"/>
      <c r="AE24" s="271"/>
      <c r="AF24" s="271"/>
      <c r="AG24" s="205"/>
      <c r="AH24" s="205"/>
      <c r="AI24" s="272"/>
      <c r="AJ24" s="270"/>
      <c r="AK24" s="271"/>
      <c r="AL24" s="271"/>
      <c r="AM24" s="271"/>
      <c r="AN24" s="271"/>
      <c r="AO24" s="272"/>
      <c r="AP24" s="272"/>
      <c r="AQ24" s="272"/>
      <c r="AR24" s="272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>
      <c r="A25" s="36" t="s">
        <v>109</v>
      </c>
      <c r="B25" s="46" t="s">
        <v>185</v>
      </c>
      <c r="C25" s="154">
        <v>15</v>
      </c>
      <c r="D25" s="310">
        <f t="shared" si="2"/>
        <v>79.5</v>
      </c>
      <c r="E25" s="270">
        <v>10.5</v>
      </c>
      <c r="F25" s="271">
        <v>40</v>
      </c>
      <c r="G25" s="271"/>
      <c r="H25" s="271"/>
      <c r="I25" s="271"/>
      <c r="J25" s="271"/>
      <c r="K25" s="271"/>
      <c r="L25" s="271">
        <v>5.5</v>
      </c>
      <c r="M25" s="271"/>
      <c r="N25" s="271"/>
      <c r="O25" s="271"/>
      <c r="P25" s="271"/>
      <c r="Q25" s="271"/>
      <c r="R25" s="271"/>
      <c r="S25" s="271">
        <v>8.5</v>
      </c>
      <c r="T25" s="271"/>
      <c r="U25" s="282"/>
      <c r="V25" s="271"/>
      <c r="W25" s="271"/>
      <c r="X25" s="271"/>
      <c r="Y25" s="271"/>
      <c r="Z25" s="271"/>
      <c r="AA25" s="270"/>
      <c r="AB25" s="205"/>
      <c r="AC25" s="271"/>
      <c r="AD25" s="271"/>
      <c r="AE25" s="271">
        <v>15</v>
      </c>
      <c r="AF25" s="271"/>
      <c r="AG25" s="205"/>
      <c r="AH25" s="205"/>
      <c r="AI25" s="272"/>
      <c r="AJ25" s="270"/>
      <c r="AK25" s="271"/>
      <c r="AL25" s="271"/>
      <c r="AM25" s="271"/>
      <c r="AN25" s="271"/>
      <c r="AO25" s="272"/>
      <c r="AP25" s="272"/>
      <c r="AQ25" s="272"/>
      <c r="AR25" s="272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>
      <c r="A26" s="36" t="s">
        <v>110</v>
      </c>
      <c r="B26" s="46" t="s">
        <v>186</v>
      </c>
      <c r="C26" s="164">
        <v>16</v>
      </c>
      <c r="D26" s="310">
        <f t="shared" si="2"/>
        <v>34.700000000000003</v>
      </c>
      <c r="E26" s="270"/>
      <c r="F26" s="271"/>
      <c r="G26" s="271">
        <v>2</v>
      </c>
      <c r="H26" s="271"/>
      <c r="I26" s="271"/>
      <c r="J26" s="271"/>
      <c r="K26" s="271"/>
      <c r="L26" s="271"/>
      <c r="M26" s="271">
        <v>13</v>
      </c>
      <c r="N26" s="271"/>
      <c r="O26" s="271"/>
      <c r="P26" s="271"/>
      <c r="Q26" s="271"/>
      <c r="R26" s="271"/>
      <c r="S26" s="271"/>
      <c r="T26" s="271"/>
      <c r="U26" s="282"/>
      <c r="V26" s="271"/>
      <c r="W26" s="271"/>
      <c r="X26" s="271"/>
      <c r="Y26" s="271">
        <v>4.5</v>
      </c>
      <c r="Z26" s="271"/>
      <c r="AA26" s="270"/>
      <c r="AB26" s="205"/>
      <c r="AC26" s="271"/>
      <c r="AD26" s="271"/>
      <c r="AE26" s="271"/>
      <c r="AF26" s="271"/>
      <c r="AG26" s="326">
        <v>7.5</v>
      </c>
      <c r="AH26" s="205"/>
      <c r="AI26" s="272"/>
      <c r="AJ26" s="270"/>
      <c r="AK26" s="271"/>
      <c r="AL26" s="271"/>
      <c r="AM26" s="271"/>
      <c r="AN26" s="271"/>
      <c r="AO26" s="272"/>
      <c r="AP26" s="272"/>
      <c r="AQ26" s="337">
        <v>7.7</v>
      </c>
      <c r="AR26" s="272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>
      <c r="A27" s="36" t="s">
        <v>111</v>
      </c>
      <c r="B27" s="46" t="s">
        <v>187</v>
      </c>
      <c r="C27" s="154">
        <v>17</v>
      </c>
      <c r="D27" s="310">
        <f t="shared" si="2"/>
        <v>20</v>
      </c>
      <c r="E27" s="270"/>
      <c r="F27" s="282"/>
      <c r="G27" s="271"/>
      <c r="H27" s="271"/>
      <c r="I27" s="271"/>
      <c r="J27" s="271"/>
      <c r="K27" s="271">
        <v>13</v>
      </c>
      <c r="L27" s="271"/>
      <c r="M27" s="271"/>
      <c r="N27" s="271"/>
      <c r="O27" s="271"/>
      <c r="P27" s="271"/>
      <c r="Q27" s="271"/>
      <c r="R27" s="271"/>
      <c r="S27" s="271"/>
      <c r="T27" s="271"/>
      <c r="U27" s="282">
        <v>1</v>
      </c>
      <c r="V27" s="271"/>
      <c r="W27" s="271"/>
      <c r="X27" s="271"/>
      <c r="Y27" s="271"/>
      <c r="Z27" s="271">
        <v>6</v>
      </c>
      <c r="AA27" s="270"/>
      <c r="AB27" s="205"/>
      <c r="AC27" s="271"/>
      <c r="AD27" s="271"/>
      <c r="AE27" s="271"/>
      <c r="AF27" s="271"/>
      <c r="AG27" s="205"/>
      <c r="AH27" s="205"/>
      <c r="AI27" s="272"/>
      <c r="AJ27" s="270"/>
      <c r="AK27" s="271"/>
      <c r="AL27" s="271"/>
      <c r="AM27" s="271"/>
      <c r="AN27" s="271"/>
      <c r="AO27" s="272"/>
      <c r="AP27" s="272"/>
      <c r="AQ27" s="272"/>
      <c r="AR27" s="272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>
      <c r="A28" s="36" t="s">
        <v>112</v>
      </c>
      <c r="B28" s="46" t="s">
        <v>188</v>
      </c>
      <c r="C28" s="164">
        <v>18</v>
      </c>
      <c r="D28" s="310">
        <f t="shared" si="2"/>
        <v>14.809999999999999</v>
      </c>
      <c r="E28" s="270">
        <v>6.5</v>
      </c>
      <c r="F28" s="271"/>
      <c r="G28" s="271"/>
      <c r="H28" s="271"/>
      <c r="I28" s="271"/>
      <c r="J28" s="271"/>
      <c r="K28" s="271"/>
      <c r="L28" s="271">
        <v>4.2</v>
      </c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>
        <v>3.1</v>
      </c>
      <c r="X28" s="271"/>
      <c r="Y28" s="271"/>
      <c r="Z28" s="271"/>
      <c r="AA28" s="270"/>
      <c r="AB28" s="205"/>
      <c r="AC28" s="271"/>
      <c r="AD28" s="271"/>
      <c r="AE28" s="271"/>
      <c r="AF28" s="271"/>
      <c r="AG28" s="205"/>
      <c r="AH28" s="205"/>
      <c r="AI28" s="272"/>
      <c r="AJ28" s="270">
        <v>1.01</v>
      </c>
      <c r="AK28" s="271"/>
      <c r="AL28" s="271"/>
      <c r="AM28" s="271"/>
      <c r="AN28" s="271"/>
      <c r="AO28" s="272"/>
      <c r="AP28" s="272"/>
      <c r="AQ28" s="272"/>
      <c r="AR28" s="272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16" thickBot="1">
      <c r="A29" s="37" t="s">
        <v>113</v>
      </c>
      <c r="B29" s="47" t="s">
        <v>189</v>
      </c>
      <c r="C29" s="154">
        <v>19</v>
      </c>
      <c r="D29" s="310">
        <f t="shared" si="2"/>
        <v>15</v>
      </c>
      <c r="E29" s="274"/>
      <c r="F29" s="275"/>
      <c r="G29" s="275">
        <v>2</v>
      </c>
      <c r="H29" s="275">
        <v>9</v>
      </c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4"/>
      <c r="AB29" s="208"/>
      <c r="AC29" s="275">
        <v>4</v>
      </c>
      <c r="AD29" s="275"/>
      <c r="AE29" s="275"/>
      <c r="AF29" s="275"/>
      <c r="AG29" s="208"/>
      <c r="AH29" s="208"/>
      <c r="AI29" s="277"/>
      <c r="AJ29" s="274"/>
      <c r="AK29" s="275"/>
      <c r="AL29" s="275"/>
      <c r="AM29" s="275"/>
      <c r="AN29" s="275"/>
      <c r="AO29" s="277"/>
      <c r="AP29" s="277"/>
      <c r="AQ29" s="277"/>
      <c r="AR29" s="277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31" thickBot="1">
      <c r="A30" s="33" t="s">
        <v>62</v>
      </c>
      <c r="B30" s="34"/>
      <c r="C30" s="155"/>
      <c r="D30" s="304">
        <f t="shared" si="2"/>
        <v>307.70000000000005</v>
      </c>
      <c r="E30" s="278">
        <f>SUM(E31:E34)</f>
        <v>63</v>
      </c>
      <c r="F30" s="279">
        <f>SUM(F31:F34)</f>
        <v>36</v>
      </c>
      <c r="G30" s="279">
        <f>SUM(G31:G34)</f>
        <v>15</v>
      </c>
      <c r="H30" s="279">
        <f>SUM(H31:H34)</f>
        <v>2</v>
      </c>
      <c r="I30" s="279">
        <f>SUM(I31:I34)</f>
        <v>0</v>
      </c>
      <c r="J30" s="279">
        <f t="shared" ref="J30:AI30" si="16">SUM(J31:J34)</f>
        <v>0</v>
      </c>
      <c r="K30" s="279">
        <f t="shared" si="16"/>
        <v>0</v>
      </c>
      <c r="L30" s="279">
        <f t="shared" si="16"/>
        <v>3.4</v>
      </c>
      <c r="M30" s="279">
        <f t="shared" si="16"/>
        <v>18</v>
      </c>
      <c r="N30" s="279">
        <f t="shared" si="16"/>
        <v>0</v>
      </c>
      <c r="O30" s="279">
        <f t="shared" si="16"/>
        <v>0</v>
      </c>
      <c r="P30" s="279">
        <f t="shared" si="16"/>
        <v>0</v>
      </c>
      <c r="Q30" s="279">
        <f t="shared" si="16"/>
        <v>0</v>
      </c>
      <c r="R30" s="279">
        <f t="shared" si="16"/>
        <v>0</v>
      </c>
      <c r="S30" s="279">
        <f t="shared" si="16"/>
        <v>4.5</v>
      </c>
      <c r="T30" s="279">
        <f t="shared" si="16"/>
        <v>26</v>
      </c>
      <c r="U30" s="279">
        <f t="shared" si="16"/>
        <v>0</v>
      </c>
      <c r="V30" s="279">
        <f t="shared" si="16"/>
        <v>5.8</v>
      </c>
      <c r="W30" s="279">
        <f t="shared" si="16"/>
        <v>0</v>
      </c>
      <c r="X30" s="279">
        <f t="shared" si="16"/>
        <v>0</v>
      </c>
      <c r="Y30" s="279">
        <f t="shared" si="16"/>
        <v>7</v>
      </c>
      <c r="Z30" s="280">
        <f t="shared" si="16"/>
        <v>0</v>
      </c>
      <c r="AA30" s="278">
        <f t="shared" si="16"/>
        <v>30</v>
      </c>
      <c r="AB30" s="322">
        <f t="shared" si="16"/>
        <v>0</v>
      </c>
      <c r="AC30" s="279">
        <f t="shared" si="16"/>
        <v>10</v>
      </c>
      <c r="AD30" s="279">
        <f t="shared" si="16"/>
        <v>12</v>
      </c>
      <c r="AE30" s="279">
        <f t="shared" si="16"/>
        <v>15</v>
      </c>
      <c r="AF30" s="279">
        <f t="shared" si="16"/>
        <v>45</v>
      </c>
      <c r="AG30" s="322">
        <f t="shared" si="16"/>
        <v>5</v>
      </c>
      <c r="AH30" s="322">
        <f t="shared" si="16"/>
        <v>1</v>
      </c>
      <c r="AI30" s="281">
        <f t="shared" si="16"/>
        <v>4</v>
      </c>
      <c r="AJ30" s="278">
        <f t="shared" ref="AJ30:AO30" si="17">SUM(AJ31:AJ34)</f>
        <v>0</v>
      </c>
      <c r="AK30" s="279">
        <f t="shared" si="17"/>
        <v>0</v>
      </c>
      <c r="AL30" s="279">
        <f t="shared" si="17"/>
        <v>0</v>
      </c>
      <c r="AM30" s="279">
        <f t="shared" si="17"/>
        <v>0</v>
      </c>
      <c r="AN30" s="279">
        <f t="shared" si="17"/>
        <v>0</v>
      </c>
      <c r="AO30" s="281">
        <f t="shared" si="17"/>
        <v>0</v>
      </c>
      <c r="AP30" s="281">
        <f t="shared" ref="AP30:AQ30" si="18">SUM(AP31:AP34)</f>
        <v>0</v>
      </c>
      <c r="AQ30" s="281">
        <f t="shared" si="18"/>
        <v>5</v>
      </c>
      <c r="AR30" s="281">
        <f t="shared" ref="AR30" si="19">SUM(AR31:AR34)</f>
        <v>0</v>
      </c>
    </row>
    <row r="31" spans="1:188">
      <c r="A31" s="20" t="s">
        <v>114</v>
      </c>
      <c r="B31" s="48" t="s">
        <v>190</v>
      </c>
      <c r="C31" s="165">
        <v>20</v>
      </c>
      <c r="D31" s="310">
        <f t="shared" si="2"/>
        <v>91.5</v>
      </c>
      <c r="E31" s="270">
        <v>48.5</v>
      </c>
      <c r="F31" s="271"/>
      <c r="G31" s="271">
        <v>12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0">
        <v>30</v>
      </c>
      <c r="AB31" s="205"/>
      <c r="AC31" s="271"/>
      <c r="AD31" s="271"/>
      <c r="AE31" s="271"/>
      <c r="AF31" s="271"/>
      <c r="AG31" s="205"/>
      <c r="AH31" s="210">
        <v>1</v>
      </c>
      <c r="AI31" s="272"/>
      <c r="AJ31" s="270"/>
      <c r="AK31" s="271"/>
      <c r="AL31" s="271"/>
      <c r="AM31" s="271"/>
      <c r="AN31" s="271"/>
      <c r="AO31" s="272"/>
      <c r="AP31" s="272"/>
      <c r="AQ31" s="272"/>
      <c r="AR31" s="272"/>
    </row>
    <row r="32" spans="1:188">
      <c r="A32" s="197" t="s">
        <v>115</v>
      </c>
      <c r="B32" s="48" t="s">
        <v>191</v>
      </c>
      <c r="C32" s="156">
        <v>21</v>
      </c>
      <c r="D32" s="310">
        <f t="shared" si="2"/>
        <v>111.4</v>
      </c>
      <c r="E32" s="270">
        <v>7.5</v>
      </c>
      <c r="F32" s="271">
        <v>36</v>
      </c>
      <c r="G32" s="271"/>
      <c r="H32" s="271"/>
      <c r="I32" s="271"/>
      <c r="J32" s="271"/>
      <c r="K32" s="271"/>
      <c r="L32" s="271">
        <v>3.4</v>
      </c>
      <c r="M32" s="271"/>
      <c r="N32" s="271"/>
      <c r="O32" s="271"/>
      <c r="P32" s="271"/>
      <c r="Q32" s="271"/>
      <c r="R32" s="271"/>
      <c r="S32" s="271">
        <v>4.5</v>
      </c>
      <c r="T32" s="271"/>
      <c r="U32" s="271"/>
      <c r="V32" s="271"/>
      <c r="W32" s="271"/>
      <c r="X32" s="271"/>
      <c r="Y32" s="271"/>
      <c r="Z32" s="271"/>
      <c r="AA32" s="270"/>
      <c r="AB32" s="205"/>
      <c r="AC32" s="271"/>
      <c r="AD32" s="271"/>
      <c r="AE32" s="271">
        <v>15</v>
      </c>
      <c r="AF32" s="282">
        <v>45</v>
      </c>
      <c r="AG32" s="205"/>
      <c r="AH32" s="205"/>
      <c r="AI32" s="272"/>
      <c r="AJ32" s="270"/>
      <c r="AK32" s="271"/>
      <c r="AL32" s="271"/>
      <c r="AM32" s="271"/>
      <c r="AN32" s="271"/>
      <c r="AO32" s="272"/>
      <c r="AP32" s="272"/>
      <c r="AQ32" s="272"/>
      <c r="AR32" s="272"/>
    </row>
    <row r="33" spans="1:188">
      <c r="A33" s="197" t="s">
        <v>116</v>
      </c>
      <c r="B33" s="48" t="s">
        <v>192</v>
      </c>
      <c r="C33" s="165">
        <v>22</v>
      </c>
      <c r="D33" s="310">
        <f t="shared" si="2"/>
        <v>61</v>
      </c>
      <c r="E33" s="270"/>
      <c r="F33" s="282"/>
      <c r="G33" s="271"/>
      <c r="H33" s="271"/>
      <c r="I33" s="282">
        <v>0</v>
      </c>
      <c r="J33" s="271"/>
      <c r="K33" s="271"/>
      <c r="L33" s="271"/>
      <c r="M33" s="271">
        <v>18</v>
      </c>
      <c r="N33" s="271"/>
      <c r="O33" s="271"/>
      <c r="P33" s="271"/>
      <c r="Q33" s="271"/>
      <c r="R33" s="271"/>
      <c r="S33" s="271"/>
      <c r="T33" s="271">
        <v>26</v>
      </c>
      <c r="U33" s="271"/>
      <c r="V33" s="271"/>
      <c r="W33" s="271"/>
      <c r="X33" s="271"/>
      <c r="Y33" s="271">
        <v>7</v>
      </c>
      <c r="Z33" s="271"/>
      <c r="AA33" s="270"/>
      <c r="AB33" s="205"/>
      <c r="AC33" s="271"/>
      <c r="AD33" s="271"/>
      <c r="AE33" s="271"/>
      <c r="AF33" s="271"/>
      <c r="AG33" s="326">
        <v>5</v>
      </c>
      <c r="AH33" s="205"/>
      <c r="AI33" s="272"/>
      <c r="AJ33" s="270"/>
      <c r="AK33" s="271"/>
      <c r="AL33" s="271"/>
      <c r="AM33" s="271"/>
      <c r="AN33" s="271"/>
      <c r="AO33" s="272"/>
      <c r="AP33" s="272"/>
      <c r="AQ33" s="337">
        <v>5</v>
      </c>
      <c r="AR33" s="272"/>
    </row>
    <row r="34" spans="1:188" ht="16" thickBot="1">
      <c r="A34" s="198" t="s">
        <v>117</v>
      </c>
      <c r="B34" s="177" t="s">
        <v>193</v>
      </c>
      <c r="C34" s="156">
        <v>23</v>
      </c>
      <c r="D34" s="310">
        <f t="shared" si="2"/>
        <v>43.8</v>
      </c>
      <c r="E34" s="274">
        <v>7</v>
      </c>
      <c r="F34" s="275"/>
      <c r="G34" s="275">
        <v>3</v>
      </c>
      <c r="H34" s="275">
        <v>2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336">
        <v>5.8</v>
      </c>
      <c r="W34" s="275"/>
      <c r="X34" s="275"/>
      <c r="Y34" s="275"/>
      <c r="Z34" s="275"/>
      <c r="AA34" s="274"/>
      <c r="AB34" s="208"/>
      <c r="AC34" s="275">
        <v>10</v>
      </c>
      <c r="AD34" s="275">
        <v>12</v>
      </c>
      <c r="AE34" s="275"/>
      <c r="AF34" s="275"/>
      <c r="AG34" s="208"/>
      <c r="AH34" s="208"/>
      <c r="AI34" s="312">
        <v>4</v>
      </c>
      <c r="AJ34" s="274"/>
      <c r="AK34" s="275"/>
      <c r="AL34" s="275"/>
      <c r="AM34" s="275"/>
      <c r="AN34" s="275"/>
      <c r="AO34" s="277"/>
      <c r="AP34" s="277"/>
      <c r="AQ34" s="277"/>
      <c r="AR34" s="277"/>
    </row>
    <row r="35" spans="1:188" ht="16" thickBot="1">
      <c r="A35" s="35" t="s">
        <v>63</v>
      </c>
      <c r="B35" s="38"/>
      <c r="C35" s="151"/>
      <c r="D35" s="304">
        <f t="shared" si="2"/>
        <v>247.66</v>
      </c>
      <c r="E35" s="285">
        <f t="shared" ref="E35:AO35" si="20">SUM(E36:E38)</f>
        <v>90.1</v>
      </c>
      <c r="F35" s="284">
        <f t="shared" si="20"/>
        <v>84</v>
      </c>
      <c r="G35" s="284">
        <f t="shared" si="20"/>
        <v>23</v>
      </c>
      <c r="H35" s="284">
        <f t="shared" si="20"/>
        <v>0</v>
      </c>
      <c r="I35" s="284">
        <f t="shared" si="20"/>
        <v>37</v>
      </c>
      <c r="J35" s="284">
        <f t="shared" si="20"/>
        <v>0</v>
      </c>
      <c r="K35" s="284">
        <f t="shared" si="20"/>
        <v>4.16</v>
      </c>
      <c r="L35" s="284">
        <f t="shared" si="20"/>
        <v>1.1000000000000001</v>
      </c>
      <c r="M35" s="284">
        <f t="shared" si="20"/>
        <v>0</v>
      </c>
      <c r="N35" s="284">
        <f t="shared" si="20"/>
        <v>0</v>
      </c>
      <c r="O35" s="284">
        <f t="shared" si="20"/>
        <v>0</v>
      </c>
      <c r="P35" s="284">
        <f t="shared" si="20"/>
        <v>0</v>
      </c>
      <c r="Q35" s="284">
        <f t="shared" si="20"/>
        <v>0</v>
      </c>
      <c r="R35" s="284">
        <f t="shared" si="20"/>
        <v>0</v>
      </c>
      <c r="S35" s="284">
        <f t="shared" si="20"/>
        <v>5</v>
      </c>
      <c r="T35" s="284">
        <f t="shared" si="20"/>
        <v>0</v>
      </c>
      <c r="U35" s="284">
        <f t="shared" si="20"/>
        <v>0</v>
      </c>
      <c r="V35" s="284">
        <f t="shared" si="20"/>
        <v>0</v>
      </c>
      <c r="W35" s="284">
        <f t="shared" si="20"/>
        <v>0</v>
      </c>
      <c r="X35" s="284">
        <f t="shared" si="20"/>
        <v>3.3</v>
      </c>
      <c r="Y35" s="284">
        <f t="shared" si="20"/>
        <v>0</v>
      </c>
      <c r="Z35" s="284">
        <f t="shared" si="20"/>
        <v>0</v>
      </c>
      <c r="AA35" s="284">
        <f t="shared" si="20"/>
        <v>0</v>
      </c>
      <c r="AB35" s="323">
        <f t="shared" si="20"/>
        <v>0</v>
      </c>
      <c r="AC35" s="284">
        <f t="shared" si="20"/>
        <v>0</v>
      </c>
      <c r="AD35" s="284">
        <f t="shared" si="20"/>
        <v>0</v>
      </c>
      <c r="AE35" s="284">
        <f t="shared" si="20"/>
        <v>0</v>
      </c>
      <c r="AF35" s="284">
        <f t="shared" si="20"/>
        <v>0</v>
      </c>
      <c r="AG35" s="323">
        <f t="shared" si="20"/>
        <v>0</v>
      </c>
      <c r="AH35" s="323">
        <f t="shared" si="20"/>
        <v>0</v>
      </c>
      <c r="AI35" s="289">
        <f t="shared" si="20"/>
        <v>0</v>
      </c>
      <c r="AJ35" s="284">
        <f t="shared" si="20"/>
        <v>0</v>
      </c>
      <c r="AK35" s="284">
        <f t="shared" si="20"/>
        <v>0</v>
      </c>
      <c r="AL35" s="284">
        <f t="shared" si="20"/>
        <v>0</v>
      </c>
      <c r="AM35" s="284">
        <f t="shared" si="20"/>
        <v>0</v>
      </c>
      <c r="AN35" s="284">
        <f t="shared" si="20"/>
        <v>0</v>
      </c>
      <c r="AO35" s="289">
        <f t="shared" si="20"/>
        <v>0</v>
      </c>
      <c r="AP35" s="289">
        <f t="shared" ref="AP35:AQ35" si="21">SUM(AP36:AP38)</f>
        <v>0</v>
      </c>
      <c r="AQ35" s="289">
        <f t="shared" si="21"/>
        <v>0</v>
      </c>
      <c r="AR35" s="289">
        <f t="shared" ref="AR35" si="22">SUM(AR36:AR38)</f>
        <v>0</v>
      </c>
    </row>
    <row r="36" spans="1:188">
      <c r="A36" s="199" t="s">
        <v>118</v>
      </c>
      <c r="B36" s="171" t="s">
        <v>194</v>
      </c>
      <c r="C36" s="189">
        <v>24</v>
      </c>
      <c r="D36" s="310">
        <f t="shared" si="2"/>
        <v>148.4</v>
      </c>
      <c r="E36" s="290">
        <v>73.099999999999994</v>
      </c>
      <c r="F36" s="290">
        <v>29</v>
      </c>
      <c r="G36" s="290">
        <v>23</v>
      </c>
      <c r="H36" s="290"/>
      <c r="I36" s="290">
        <v>20</v>
      </c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>
        <v>3.3</v>
      </c>
      <c r="Y36" s="290"/>
      <c r="Z36" s="290"/>
      <c r="AA36" s="291"/>
      <c r="AB36" s="209"/>
      <c r="AC36" s="290"/>
      <c r="AD36" s="290"/>
      <c r="AE36" s="290"/>
      <c r="AF36" s="290"/>
      <c r="AG36" s="209"/>
      <c r="AH36" s="209"/>
      <c r="AI36" s="292"/>
      <c r="AJ36" s="291"/>
      <c r="AK36" s="290"/>
      <c r="AL36" s="290"/>
      <c r="AM36" s="290"/>
      <c r="AN36" s="290"/>
      <c r="AO36" s="292"/>
      <c r="AP36" s="292"/>
      <c r="AQ36" s="292"/>
      <c r="AR36" s="292"/>
    </row>
    <row r="37" spans="1:188" s="178" customFormat="1">
      <c r="A37" s="200" t="s">
        <v>119</v>
      </c>
      <c r="B37" s="46" t="s">
        <v>195</v>
      </c>
      <c r="C37" s="190">
        <v>25</v>
      </c>
      <c r="D37" s="310">
        <f t="shared" si="2"/>
        <v>95.1</v>
      </c>
      <c r="E37" s="290">
        <v>17</v>
      </c>
      <c r="F37" s="290">
        <v>55</v>
      </c>
      <c r="G37" s="290"/>
      <c r="H37" s="290"/>
      <c r="I37" s="290">
        <v>17</v>
      </c>
      <c r="J37" s="290"/>
      <c r="K37" s="290"/>
      <c r="L37" s="290">
        <v>1.1000000000000001</v>
      </c>
      <c r="M37" s="290"/>
      <c r="N37" s="290"/>
      <c r="O37" s="290"/>
      <c r="P37" s="290"/>
      <c r="Q37" s="290"/>
      <c r="R37" s="290"/>
      <c r="S37" s="290">
        <v>5</v>
      </c>
      <c r="T37" s="290"/>
      <c r="U37" s="290"/>
      <c r="V37" s="290"/>
      <c r="W37" s="290"/>
      <c r="X37" s="290"/>
      <c r="Y37" s="290"/>
      <c r="Z37" s="290"/>
      <c r="AA37" s="291"/>
      <c r="AB37" s="209"/>
      <c r="AC37" s="290"/>
      <c r="AD37" s="290"/>
      <c r="AE37" s="290"/>
      <c r="AF37" s="290"/>
      <c r="AG37" s="209"/>
      <c r="AH37" s="209"/>
      <c r="AI37" s="292"/>
      <c r="AJ37" s="291"/>
      <c r="AK37" s="290"/>
      <c r="AL37" s="290"/>
      <c r="AM37" s="290"/>
      <c r="AN37" s="290"/>
      <c r="AO37" s="292"/>
      <c r="AP37" s="292"/>
      <c r="AQ37" s="292"/>
      <c r="AR37" s="292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</row>
    <row r="38" spans="1:188" s="17" customFormat="1" ht="16" thickBot="1">
      <c r="A38" s="201" t="s">
        <v>168</v>
      </c>
      <c r="B38" s="52" t="s">
        <v>196</v>
      </c>
      <c r="C38" s="152">
        <v>26</v>
      </c>
      <c r="D38" s="310">
        <f t="shared" si="2"/>
        <v>4.16</v>
      </c>
      <c r="E38" s="271"/>
      <c r="F38" s="282"/>
      <c r="G38" s="271"/>
      <c r="H38" s="271"/>
      <c r="I38" s="271"/>
      <c r="J38" s="271"/>
      <c r="K38" s="271">
        <v>4.16</v>
      </c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0"/>
      <c r="AB38" s="205"/>
      <c r="AC38" s="271"/>
      <c r="AD38" s="271"/>
      <c r="AE38" s="271"/>
      <c r="AF38" s="271"/>
      <c r="AG38" s="205"/>
      <c r="AH38" s="205"/>
      <c r="AI38" s="272"/>
      <c r="AJ38" s="270"/>
      <c r="AK38" s="271"/>
      <c r="AL38" s="271"/>
      <c r="AM38" s="271"/>
      <c r="AN38" s="271"/>
      <c r="AO38" s="272"/>
      <c r="AP38" s="272"/>
      <c r="AQ38" s="272"/>
      <c r="AR38" s="272"/>
    </row>
    <row r="39" spans="1:188" ht="16" thickBot="1">
      <c r="A39" s="33" t="s">
        <v>64</v>
      </c>
      <c r="B39" s="34"/>
      <c r="C39" s="155"/>
      <c r="D39" s="304">
        <f t="shared" si="2"/>
        <v>231.76999999999998</v>
      </c>
      <c r="E39" s="293">
        <f>SUM(E40:E43)</f>
        <v>42</v>
      </c>
      <c r="F39" s="294">
        <f>SUM(F40:F43)</f>
        <v>0</v>
      </c>
      <c r="G39" s="294">
        <f>SUM(G40:G43)</f>
        <v>29.25</v>
      </c>
      <c r="H39" s="294">
        <f>SUM(H40:H43)</f>
        <v>0</v>
      </c>
      <c r="I39" s="294">
        <f>SUM(I40:I43)</f>
        <v>0</v>
      </c>
      <c r="J39" s="294">
        <f t="shared" ref="J39:AI39" si="23">SUM(J40:J43)</f>
        <v>35.18</v>
      </c>
      <c r="K39" s="294">
        <f t="shared" si="23"/>
        <v>0</v>
      </c>
      <c r="L39" s="294">
        <f t="shared" si="23"/>
        <v>0</v>
      </c>
      <c r="M39" s="294">
        <f t="shared" si="23"/>
        <v>0</v>
      </c>
      <c r="N39" s="294">
        <f t="shared" si="23"/>
        <v>27</v>
      </c>
      <c r="O39" s="294">
        <f t="shared" si="23"/>
        <v>34</v>
      </c>
      <c r="P39" s="294">
        <f t="shared" si="23"/>
        <v>17.14</v>
      </c>
      <c r="Q39" s="294">
        <f t="shared" si="23"/>
        <v>0</v>
      </c>
      <c r="R39" s="294">
        <f t="shared" si="23"/>
        <v>0</v>
      </c>
      <c r="S39" s="294">
        <f t="shared" si="23"/>
        <v>6.5</v>
      </c>
      <c r="T39" s="294">
        <f t="shared" si="23"/>
        <v>0</v>
      </c>
      <c r="U39" s="294">
        <f t="shared" si="23"/>
        <v>0</v>
      </c>
      <c r="V39" s="294">
        <f t="shared" si="23"/>
        <v>16.5</v>
      </c>
      <c r="W39" s="294">
        <f t="shared" si="23"/>
        <v>0</v>
      </c>
      <c r="X39" s="294">
        <f t="shared" si="23"/>
        <v>0</v>
      </c>
      <c r="Y39" s="294">
        <f t="shared" si="23"/>
        <v>0</v>
      </c>
      <c r="Z39" s="295">
        <f t="shared" si="23"/>
        <v>0</v>
      </c>
      <c r="AA39" s="293">
        <f t="shared" si="23"/>
        <v>0.1</v>
      </c>
      <c r="AB39" s="293">
        <f t="shared" si="23"/>
        <v>0</v>
      </c>
      <c r="AC39" s="294">
        <f t="shared" si="23"/>
        <v>0.1</v>
      </c>
      <c r="AD39" s="294">
        <f t="shared" si="23"/>
        <v>0</v>
      </c>
      <c r="AE39" s="294">
        <f t="shared" si="23"/>
        <v>0</v>
      </c>
      <c r="AF39" s="294">
        <f t="shared" si="23"/>
        <v>0.1</v>
      </c>
      <c r="AG39" s="324">
        <f t="shared" si="23"/>
        <v>0</v>
      </c>
      <c r="AH39" s="324">
        <f t="shared" si="23"/>
        <v>0</v>
      </c>
      <c r="AI39" s="296">
        <f t="shared" si="23"/>
        <v>0</v>
      </c>
      <c r="AJ39" s="293">
        <f t="shared" ref="AJ39:AO39" si="24">SUM(AJ40:AJ43)</f>
        <v>0</v>
      </c>
      <c r="AK39" s="294">
        <f t="shared" si="24"/>
        <v>0</v>
      </c>
      <c r="AL39" s="294">
        <f t="shared" si="24"/>
        <v>0</v>
      </c>
      <c r="AM39" s="294">
        <f t="shared" si="24"/>
        <v>0</v>
      </c>
      <c r="AN39" s="294">
        <f t="shared" si="24"/>
        <v>0</v>
      </c>
      <c r="AO39" s="296">
        <f t="shared" si="24"/>
        <v>0</v>
      </c>
      <c r="AP39" s="296">
        <f t="shared" ref="AP39:AQ39" si="25">SUM(AP40:AP43)</f>
        <v>23.8</v>
      </c>
      <c r="AQ39" s="296">
        <f t="shared" si="25"/>
        <v>0.1</v>
      </c>
      <c r="AR39" s="296">
        <f t="shared" ref="AR39" si="26">SUM(AR40:AR43)</f>
        <v>0</v>
      </c>
    </row>
    <row r="40" spans="1:188" ht="31" customHeight="1">
      <c r="A40" s="197" t="s">
        <v>120</v>
      </c>
      <c r="B40" s="50" t="s">
        <v>197</v>
      </c>
      <c r="C40" s="159">
        <v>27</v>
      </c>
      <c r="D40" s="310">
        <f t="shared" si="2"/>
        <v>23.65</v>
      </c>
      <c r="E40" s="270"/>
      <c r="F40" s="271"/>
      <c r="G40" s="271"/>
      <c r="H40" s="271"/>
      <c r="I40" s="271"/>
      <c r="J40" s="271">
        <v>7</v>
      </c>
      <c r="K40" s="271"/>
      <c r="L40" s="271"/>
      <c r="M40" s="271"/>
      <c r="N40" s="271">
        <v>5.5</v>
      </c>
      <c r="O40" s="271">
        <v>2.15</v>
      </c>
      <c r="P40" s="271">
        <v>9</v>
      </c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0"/>
      <c r="AB40" s="205"/>
      <c r="AC40" s="271"/>
      <c r="AD40" s="271"/>
      <c r="AE40" s="271"/>
      <c r="AF40" s="271"/>
      <c r="AG40" s="205"/>
      <c r="AH40" s="205"/>
      <c r="AI40" s="272"/>
      <c r="AJ40" s="270"/>
      <c r="AK40" s="271"/>
      <c r="AL40" s="271"/>
      <c r="AM40" s="271"/>
      <c r="AN40" s="271"/>
      <c r="AO40" s="272"/>
      <c r="AP40" s="272"/>
      <c r="AQ40" s="272"/>
      <c r="AR40" s="272"/>
    </row>
    <row r="41" spans="1:188" ht="31" customHeight="1">
      <c r="A41" s="197" t="s">
        <v>121</v>
      </c>
      <c r="B41" s="50" t="s">
        <v>198</v>
      </c>
      <c r="C41" s="160">
        <v>28</v>
      </c>
      <c r="D41" s="310">
        <f t="shared" si="2"/>
        <v>77.849999999999994</v>
      </c>
      <c r="E41" s="270">
        <v>35</v>
      </c>
      <c r="F41" s="271"/>
      <c r="G41" s="271">
        <v>18.25</v>
      </c>
      <c r="H41" s="271"/>
      <c r="I41" s="271"/>
      <c r="J41" s="271">
        <v>2.85</v>
      </c>
      <c r="K41" s="271"/>
      <c r="L41" s="271"/>
      <c r="M41" s="271"/>
      <c r="N41" s="271">
        <v>0.5</v>
      </c>
      <c r="O41" s="271">
        <v>2.15</v>
      </c>
      <c r="P41" s="271"/>
      <c r="Q41" s="271"/>
      <c r="R41" s="271"/>
      <c r="S41" s="271">
        <v>6.5</v>
      </c>
      <c r="T41" s="271"/>
      <c r="U41" s="271"/>
      <c r="V41" s="271">
        <v>7.3</v>
      </c>
      <c r="W41" s="271"/>
      <c r="X41" s="271"/>
      <c r="Y41" s="271"/>
      <c r="Z41" s="271"/>
      <c r="AA41" s="270"/>
      <c r="AB41" s="205"/>
      <c r="AC41" s="271"/>
      <c r="AD41" s="271"/>
      <c r="AE41" s="271"/>
      <c r="AF41" s="271"/>
      <c r="AG41" s="205"/>
      <c r="AH41" s="205"/>
      <c r="AI41" s="272"/>
      <c r="AJ41" s="270"/>
      <c r="AK41" s="271"/>
      <c r="AL41" s="271"/>
      <c r="AM41" s="271"/>
      <c r="AN41" s="271"/>
      <c r="AO41" s="272"/>
      <c r="AP41" s="272">
        <v>5.3</v>
      </c>
      <c r="AQ41" s="272"/>
      <c r="AR41" s="272"/>
    </row>
    <row r="42" spans="1:188" ht="31" customHeight="1">
      <c r="A42" s="197" t="s">
        <v>122</v>
      </c>
      <c r="B42" s="50" t="s">
        <v>199</v>
      </c>
      <c r="C42" s="159">
        <v>29</v>
      </c>
      <c r="D42" s="310">
        <f t="shared" si="2"/>
        <v>75.47999999999999</v>
      </c>
      <c r="E42" s="270">
        <v>7</v>
      </c>
      <c r="F42" s="271"/>
      <c r="G42" s="271">
        <v>8</v>
      </c>
      <c r="H42" s="271"/>
      <c r="I42" s="271"/>
      <c r="J42" s="271">
        <v>12.5</v>
      </c>
      <c r="K42" s="271"/>
      <c r="L42" s="271"/>
      <c r="M42" s="271"/>
      <c r="N42" s="271"/>
      <c r="O42" s="338">
        <v>21.88</v>
      </c>
      <c r="P42" s="271"/>
      <c r="Q42" s="271"/>
      <c r="R42" s="271"/>
      <c r="S42" s="271"/>
      <c r="T42" s="271"/>
      <c r="U42" s="271"/>
      <c r="V42" s="271">
        <v>8.1999999999999993</v>
      </c>
      <c r="W42" s="271"/>
      <c r="X42" s="271"/>
      <c r="Y42" s="271"/>
      <c r="Z42" s="271"/>
      <c r="AA42" s="270"/>
      <c r="AB42" s="205"/>
      <c r="AC42" s="271"/>
      <c r="AD42" s="271"/>
      <c r="AE42" s="271"/>
      <c r="AF42" s="271"/>
      <c r="AG42" s="205"/>
      <c r="AH42" s="205"/>
      <c r="AI42" s="272"/>
      <c r="AJ42" s="270"/>
      <c r="AK42" s="271"/>
      <c r="AL42" s="271"/>
      <c r="AM42" s="271"/>
      <c r="AN42" s="271"/>
      <c r="AO42" s="272"/>
      <c r="AP42" s="337">
        <v>17.899999999999999</v>
      </c>
      <c r="AQ42" s="272"/>
      <c r="AR42" s="272"/>
    </row>
    <row r="43" spans="1:188" ht="47" customHeight="1" thickBot="1">
      <c r="A43" s="202" t="s">
        <v>123</v>
      </c>
      <c r="B43" s="51" t="s">
        <v>200</v>
      </c>
      <c r="C43" s="191">
        <v>30</v>
      </c>
      <c r="D43" s="310">
        <f t="shared" si="2"/>
        <v>54.790000000000006</v>
      </c>
      <c r="E43" s="274"/>
      <c r="F43" s="275"/>
      <c r="G43" s="275">
        <v>3</v>
      </c>
      <c r="H43" s="275"/>
      <c r="I43" s="275"/>
      <c r="J43" s="275">
        <v>12.83</v>
      </c>
      <c r="K43" s="275"/>
      <c r="L43" s="275"/>
      <c r="M43" s="275"/>
      <c r="N43" s="275">
        <v>21</v>
      </c>
      <c r="O43" s="275">
        <v>7.82</v>
      </c>
      <c r="P43" s="275">
        <v>8.14</v>
      </c>
      <c r="Q43" s="275"/>
      <c r="R43" s="275"/>
      <c r="S43" s="275"/>
      <c r="T43" s="275"/>
      <c r="U43" s="275"/>
      <c r="V43" s="275">
        <v>1</v>
      </c>
      <c r="W43" s="275"/>
      <c r="X43" s="275"/>
      <c r="Y43" s="275"/>
      <c r="Z43" s="275"/>
      <c r="AA43" s="274">
        <v>0.1</v>
      </c>
      <c r="AB43" s="327">
        <v>0</v>
      </c>
      <c r="AC43" s="275">
        <v>0.1</v>
      </c>
      <c r="AD43" s="275"/>
      <c r="AE43" s="275"/>
      <c r="AF43" s="275">
        <v>0.1</v>
      </c>
      <c r="AG43" s="327">
        <v>0</v>
      </c>
      <c r="AH43" s="208"/>
      <c r="AI43" s="277"/>
      <c r="AJ43" s="274"/>
      <c r="AK43" s="275"/>
      <c r="AL43" s="275"/>
      <c r="AM43" s="275"/>
      <c r="AN43" s="275"/>
      <c r="AO43" s="277"/>
      <c r="AP43" s="277">
        <v>0.6</v>
      </c>
      <c r="AQ43" s="340">
        <v>0.1</v>
      </c>
      <c r="AR43" s="277"/>
    </row>
    <row r="44" spans="1:188" ht="16" thickBot="1">
      <c r="A44" s="161" t="s">
        <v>58</v>
      </c>
      <c r="B44" s="162" t="s">
        <v>19</v>
      </c>
      <c r="C44" s="163">
        <v>31</v>
      </c>
      <c r="D44" s="304">
        <f t="shared" si="2"/>
        <v>40.21</v>
      </c>
      <c r="E44" s="311">
        <v>8</v>
      </c>
      <c r="F44" s="298"/>
      <c r="G44" s="298">
        <v>1</v>
      </c>
      <c r="H44" s="298"/>
      <c r="I44" s="298"/>
      <c r="J44" s="298"/>
      <c r="K44" s="298">
        <v>1</v>
      </c>
      <c r="L44" s="298">
        <v>0.7</v>
      </c>
      <c r="M44" s="298">
        <v>1</v>
      </c>
      <c r="N44" s="298"/>
      <c r="O44" s="298"/>
      <c r="P44" s="298">
        <v>2.74</v>
      </c>
      <c r="Q44" s="298">
        <v>1.5</v>
      </c>
      <c r="R44" s="298"/>
      <c r="S44" s="298"/>
      <c r="T44" s="298"/>
      <c r="U44" s="298"/>
      <c r="V44" s="341">
        <v>13.1</v>
      </c>
      <c r="W44" s="298"/>
      <c r="X44" s="298"/>
      <c r="Y44" s="298"/>
      <c r="Z44" s="299"/>
      <c r="AA44" s="297"/>
      <c r="AB44" s="206"/>
      <c r="AC44" s="298"/>
      <c r="AD44" s="298"/>
      <c r="AE44" s="298"/>
      <c r="AF44" s="298"/>
      <c r="AG44" s="206"/>
      <c r="AH44" s="206"/>
      <c r="AI44" s="300"/>
      <c r="AJ44" s="297"/>
      <c r="AK44" s="298">
        <v>2.5</v>
      </c>
      <c r="AL44" s="298">
        <v>0.42</v>
      </c>
      <c r="AM44" s="298">
        <v>3</v>
      </c>
      <c r="AN44" s="298">
        <v>2.25</v>
      </c>
      <c r="AO44" s="300">
        <v>3</v>
      </c>
      <c r="AP44" s="300"/>
      <c r="AQ44" s="300"/>
      <c r="AR44" s="300"/>
    </row>
    <row r="47" spans="1:188">
      <c r="A47" s="19"/>
      <c r="C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9" spans="1:188">
      <c r="A49" s="19"/>
      <c r="C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>
      <c r="A50" s="19"/>
      <c r="C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>
      <c r="A51" s="19"/>
      <c r="C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</sheetData>
  <mergeCells count="4">
    <mergeCell ref="A2:B2"/>
    <mergeCell ref="AA5:AI5"/>
    <mergeCell ref="AJ5:AO5"/>
    <mergeCell ref="AQ5:AR5"/>
  </mergeCells>
  <phoneticPr fontId="2" type="noConversion"/>
  <pageMargins left="0.75000000000000011" right="0.75000000000000011" top="1" bottom="1" header="0.5" footer="0.5"/>
  <pageSetup paperSize="9" scale="60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workbookViewId="0">
      <pane xSplit="3" topLeftCell="D1" activePane="topRight" state="frozen"/>
      <selection pane="topRight" activeCell="L48" sqref="L48"/>
    </sheetView>
  </sheetViews>
  <sheetFormatPr baseColWidth="10" defaultRowHeight="15" x14ac:dyDescent="0"/>
  <cols>
    <col min="1" max="1" width="23.5" style="17" customWidth="1"/>
    <col min="2" max="2" width="27.1640625" customWidth="1"/>
    <col min="3" max="3" width="10" customWidth="1"/>
    <col min="4" max="5" width="7.6640625" customWidth="1"/>
    <col min="6" max="6" width="6.5" customWidth="1"/>
    <col min="7" max="7" width="5.6640625" customWidth="1"/>
    <col min="8" max="8" width="10.33203125" customWidth="1"/>
    <col min="9" max="11" width="6.1640625" customWidth="1"/>
    <col min="12" max="12" width="6.5" customWidth="1"/>
    <col min="13" max="14" width="6.1640625" customWidth="1"/>
    <col min="15" max="15" width="9.83203125" customWidth="1"/>
    <col min="16" max="16" width="7.6640625" customWidth="1"/>
    <col min="18" max="20" width="7" customWidth="1"/>
    <col min="21" max="21" width="8.1640625" customWidth="1"/>
    <col min="22" max="24" width="7" customWidth="1"/>
    <col min="25" max="25" width="7.6640625" customWidth="1"/>
    <col min="26" max="26" width="6.6640625" customWidth="1"/>
    <col min="27" max="27" width="6.5" customWidth="1"/>
    <col min="28" max="28" width="7" customWidth="1"/>
    <col min="29" max="29" width="6.5" customWidth="1"/>
    <col min="30" max="30" width="7.6640625" customWidth="1"/>
    <col min="31" max="31" width="6.5" customWidth="1"/>
    <col min="32" max="32" width="8" customWidth="1"/>
    <col min="33" max="33" width="10.1640625" customWidth="1"/>
    <col min="34" max="34" width="7.5" customWidth="1"/>
  </cols>
  <sheetData>
    <row r="1" spans="1:34" ht="17">
      <c r="A1" s="233" t="s">
        <v>50</v>
      </c>
      <c r="B1" s="24"/>
      <c r="C1" s="24"/>
      <c r="D1" s="17"/>
      <c r="E1" s="17"/>
    </row>
    <row r="2" spans="1:34">
      <c r="A2" s="371" t="s">
        <v>51</v>
      </c>
      <c r="B2" s="343"/>
      <c r="C2" s="232"/>
      <c r="D2" s="17"/>
      <c r="E2" s="17"/>
    </row>
    <row r="3" spans="1:34">
      <c r="A3" s="234" t="s">
        <v>70</v>
      </c>
      <c r="B3" s="24"/>
      <c r="C3" s="24"/>
      <c r="D3" s="17"/>
      <c r="E3" s="17"/>
    </row>
    <row r="4" spans="1:34" ht="16" thickBot="1">
      <c r="B4" s="17"/>
      <c r="C4" s="17"/>
      <c r="D4" s="17"/>
      <c r="E4" s="17"/>
    </row>
    <row r="5" spans="1:34" ht="16" thickBot="1">
      <c r="A5" s="216"/>
      <c r="D5" s="83"/>
      <c r="E5" s="84"/>
      <c r="F5" s="84"/>
      <c r="G5" s="84"/>
      <c r="H5" s="83" t="s">
        <v>87</v>
      </c>
      <c r="I5" s="84"/>
      <c r="J5" s="84"/>
      <c r="K5" s="84"/>
      <c r="L5" s="84"/>
      <c r="M5" s="84"/>
      <c r="N5" s="84"/>
      <c r="O5" s="84" t="s">
        <v>87</v>
      </c>
      <c r="P5" s="84"/>
      <c r="Q5" s="84"/>
      <c r="R5" s="84"/>
      <c r="S5" s="84"/>
      <c r="T5" s="84" t="s">
        <v>87</v>
      </c>
      <c r="U5" s="84"/>
      <c r="V5" s="84"/>
      <c r="W5" s="84"/>
      <c r="X5" s="84"/>
      <c r="Y5" s="85"/>
      <c r="Z5" s="364" t="s">
        <v>88</v>
      </c>
      <c r="AA5" s="365"/>
      <c r="AB5" s="365"/>
      <c r="AC5" s="365"/>
      <c r="AD5" s="365"/>
      <c r="AE5" s="365"/>
      <c r="AF5" s="365"/>
      <c r="AG5" s="365"/>
      <c r="AH5" s="366"/>
    </row>
    <row r="6" spans="1:34" s="18" customFormat="1" ht="46" thickBot="1">
      <c r="A6" s="40" t="s">
        <v>211</v>
      </c>
      <c r="B6" s="41" t="s">
        <v>212</v>
      </c>
      <c r="C6" s="54" t="s">
        <v>35</v>
      </c>
      <c r="D6" s="25" t="s">
        <v>41</v>
      </c>
      <c r="E6" s="25" t="s">
        <v>91</v>
      </c>
      <c r="F6" s="25" t="s">
        <v>42</v>
      </c>
      <c r="G6" s="26" t="s">
        <v>86</v>
      </c>
      <c r="H6" s="26" t="s">
        <v>43</v>
      </c>
      <c r="I6" s="25" t="s">
        <v>44</v>
      </c>
      <c r="J6" s="25" t="s">
        <v>45</v>
      </c>
      <c r="K6" s="25" t="s">
        <v>46</v>
      </c>
      <c r="L6" s="25" t="s">
        <v>68</v>
      </c>
      <c r="M6" s="25" t="s">
        <v>84</v>
      </c>
      <c r="N6" s="25" t="s">
        <v>47</v>
      </c>
      <c r="O6" s="25" t="s">
        <v>48</v>
      </c>
      <c r="P6" s="27" t="s">
        <v>67</v>
      </c>
      <c r="Q6" s="26" t="s">
        <v>49</v>
      </c>
      <c r="R6" s="26" t="s">
        <v>53</v>
      </c>
      <c r="S6" s="25" t="s">
        <v>54</v>
      </c>
      <c r="T6" s="25" t="s">
        <v>55</v>
      </c>
      <c r="U6" s="25" t="s">
        <v>66</v>
      </c>
      <c r="V6" s="26" t="s">
        <v>65</v>
      </c>
      <c r="W6" s="25" t="s">
        <v>76</v>
      </c>
      <c r="X6" s="25" t="s">
        <v>56</v>
      </c>
      <c r="Y6" s="235" t="s">
        <v>90</v>
      </c>
      <c r="Z6" s="31" t="s">
        <v>77</v>
      </c>
      <c r="AA6" s="28" t="s">
        <v>78</v>
      </c>
      <c r="AB6" s="42" t="s">
        <v>213</v>
      </c>
      <c r="AC6" s="28" t="s">
        <v>89</v>
      </c>
      <c r="AD6" s="28" t="s">
        <v>79</v>
      </c>
      <c r="AE6" s="28" t="s">
        <v>80</v>
      </c>
      <c r="AF6" s="30" t="s">
        <v>81</v>
      </c>
      <c r="AG6" s="30" t="s">
        <v>249</v>
      </c>
      <c r="AH6" s="29" t="s">
        <v>92</v>
      </c>
    </row>
    <row r="7" spans="1:34" ht="16" thickBot="1">
      <c r="A7" s="39"/>
      <c r="B7" s="53"/>
      <c r="C7" s="55">
        <f>SUM(C8+C9+C16+C23+C30+C35+C38+C43)</f>
        <v>1544.1299999999999</v>
      </c>
      <c r="D7" s="55">
        <f t="shared" ref="D7:AH7" si="0">SUM(D8+D9+D16+D23+D30+D35+D38+D43)</f>
        <v>322.05</v>
      </c>
      <c r="E7" s="55">
        <f t="shared" si="0"/>
        <v>288</v>
      </c>
      <c r="F7" s="55">
        <f t="shared" si="0"/>
        <v>85</v>
      </c>
      <c r="G7" s="55">
        <f t="shared" si="0"/>
        <v>70</v>
      </c>
      <c r="H7" s="55">
        <f t="shared" si="0"/>
        <v>38</v>
      </c>
      <c r="I7" s="55">
        <f t="shared" si="0"/>
        <v>32.43</v>
      </c>
      <c r="J7" s="55">
        <f t="shared" si="0"/>
        <v>19.5</v>
      </c>
      <c r="K7" s="55">
        <f t="shared" si="0"/>
        <v>34.1</v>
      </c>
      <c r="L7" s="55">
        <f t="shared" si="0"/>
        <v>47</v>
      </c>
      <c r="M7" s="55">
        <f t="shared" si="0"/>
        <v>26.5</v>
      </c>
      <c r="N7" s="55">
        <f t="shared" si="0"/>
        <v>35</v>
      </c>
      <c r="O7" s="55">
        <f t="shared" si="0"/>
        <v>20.399999999999999</v>
      </c>
      <c r="P7" s="55">
        <f t="shared" si="0"/>
        <v>41</v>
      </c>
      <c r="Q7" s="55">
        <f t="shared" si="0"/>
        <v>9</v>
      </c>
      <c r="R7" s="55">
        <f t="shared" si="0"/>
        <v>55.599999999999994</v>
      </c>
      <c r="S7" s="55">
        <f t="shared" si="0"/>
        <v>39.5</v>
      </c>
      <c r="T7" s="55">
        <f t="shared" si="0"/>
        <v>8</v>
      </c>
      <c r="U7" s="55">
        <f t="shared" si="0"/>
        <v>26.6</v>
      </c>
      <c r="V7" s="55">
        <f t="shared" si="0"/>
        <v>14.4</v>
      </c>
      <c r="W7" s="55">
        <f t="shared" si="0"/>
        <v>7.5</v>
      </c>
      <c r="X7" s="55">
        <f t="shared" si="0"/>
        <v>20.5</v>
      </c>
      <c r="Y7" s="55">
        <f t="shared" si="0"/>
        <v>8.5</v>
      </c>
      <c r="Z7" s="55">
        <f t="shared" si="0"/>
        <v>65</v>
      </c>
      <c r="AA7" s="55">
        <f t="shared" si="0"/>
        <v>29.3</v>
      </c>
      <c r="AB7" s="55">
        <f t="shared" si="0"/>
        <v>18.5</v>
      </c>
      <c r="AC7" s="55">
        <f t="shared" si="0"/>
        <v>12.5</v>
      </c>
      <c r="AD7" s="55">
        <f t="shared" si="0"/>
        <v>30.5</v>
      </c>
      <c r="AE7" s="55">
        <f t="shared" si="0"/>
        <v>75.5</v>
      </c>
      <c r="AF7" s="55">
        <f t="shared" si="0"/>
        <v>42.5</v>
      </c>
      <c r="AG7" s="55">
        <f t="shared" si="0"/>
        <v>18.5</v>
      </c>
      <c r="AH7" s="55">
        <f t="shared" si="0"/>
        <v>3.25</v>
      </c>
    </row>
    <row r="8" spans="1:34" ht="16" thickBot="1">
      <c r="A8" s="32" t="s">
        <v>69</v>
      </c>
      <c r="B8" s="45"/>
      <c r="C8" s="56">
        <f>SUM(D8:AH8)</f>
        <v>82.6</v>
      </c>
      <c r="D8" s="90">
        <v>55</v>
      </c>
      <c r="E8" s="91">
        <v>6</v>
      </c>
      <c r="F8" s="91">
        <v>2</v>
      </c>
      <c r="G8" s="91">
        <v>3</v>
      </c>
      <c r="H8" s="91">
        <v>1</v>
      </c>
      <c r="I8" s="91">
        <v>2</v>
      </c>
      <c r="J8" s="91">
        <v>0.5</v>
      </c>
      <c r="K8" s="91">
        <v>0.5</v>
      </c>
      <c r="L8" s="91">
        <v>2</v>
      </c>
      <c r="M8" s="91">
        <v>0.5</v>
      </c>
      <c r="N8" s="91">
        <v>0.5</v>
      </c>
      <c r="O8" s="91">
        <v>0.6</v>
      </c>
      <c r="P8" s="91">
        <v>0.5</v>
      </c>
      <c r="Q8" s="91">
        <v>0.25</v>
      </c>
      <c r="R8" s="91">
        <v>0.5</v>
      </c>
      <c r="S8" s="91">
        <v>0.5</v>
      </c>
      <c r="T8" s="91">
        <v>0.5</v>
      </c>
      <c r="U8" s="91">
        <v>0.5</v>
      </c>
      <c r="V8" s="91">
        <v>0.5</v>
      </c>
      <c r="W8" s="91">
        <v>0.5</v>
      </c>
      <c r="X8" s="91">
        <v>0.5</v>
      </c>
      <c r="Y8" s="236">
        <v>0.5</v>
      </c>
      <c r="Z8" s="91">
        <v>0.5</v>
      </c>
      <c r="AA8" s="91">
        <v>0.5</v>
      </c>
      <c r="AB8" s="91">
        <v>0.5</v>
      </c>
      <c r="AC8" s="91">
        <v>0.5</v>
      </c>
      <c r="AD8" s="91">
        <v>0.5</v>
      </c>
      <c r="AE8" s="91">
        <v>0.5</v>
      </c>
      <c r="AF8" s="91">
        <v>0.5</v>
      </c>
      <c r="AG8" s="91">
        <v>0.5</v>
      </c>
      <c r="AH8" s="92">
        <v>0.25</v>
      </c>
    </row>
    <row r="9" spans="1:34" ht="30">
      <c r="A9" s="35" t="s">
        <v>59</v>
      </c>
      <c r="B9" s="38"/>
      <c r="C9" s="237">
        <f t="shared" ref="C9:C43" si="1">SUM(D9:AH9)</f>
        <v>255.45000000000002</v>
      </c>
      <c r="D9" s="93">
        <f t="shared" ref="D9:AH9" si="2">SUM(D10:D15)</f>
        <v>45</v>
      </c>
      <c r="E9" s="93">
        <f t="shared" si="2"/>
        <v>26</v>
      </c>
      <c r="F9" s="93">
        <f t="shared" si="2"/>
        <v>12</v>
      </c>
      <c r="G9" s="93">
        <f t="shared" si="2"/>
        <v>21</v>
      </c>
      <c r="H9" s="93">
        <f t="shared" si="2"/>
        <v>0</v>
      </c>
      <c r="I9" s="93">
        <f t="shared" si="2"/>
        <v>0</v>
      </c>
      <c r="J9" s="93">
        <f t="shared" si="2"/>
        <v>8</v>
      </c>
      <c r="K9" s="93">
        <f t="shared" si="2"/>
        <v>12.2</v>
      </c>
      <c r="L9" s="93">
        <f t="shared" si="2"/>
        <v>1</v>
      </c>
      <c r="M9" s="93">
        <f t="shared" si="2"/>
        <v>0</v>
      </c>
      <c r="N9" s="93">
        <f t="shared" si="2"/>
        <v>0</v>
      </c>
      <c r="O9" s="93">
        <f t="shared" si="2"/>
        <v>0</v>
      </c>
      <c r="P9" s="93">
        <f t="shared" si="2"/>
        <v>33.700000000000003</v>
      </c>
      <c r="Q9" s="93">
        <f t="shared" si="2"/>
        <v>8.75</v>
      </c>
      <c r="R9" s="93">
        <f t="shared" si="2"/>
        <v>8.1</v>
      </c>
      <c r="S9" s="93">
        <f t="shared" si="2"/>
        <v>0</v>
      </c>
      <c r="T9" s="93">
        <f t="shared" si="2"/>
        <v>1</v>
      </c>
      <c r="U9" s="93">
        <f t="shared" si="2"/>
        <v>0</v>
      </c>
      <c r="V9" s="93">
        <f t="shared" si="2"/>
        <v>6.4</v>
      </c>
      <c r="W9" s="93">
        <f t="shared" si="2"/>
        <v>0</v>
      </c>
      <c r="X9" s="93">
        <f t="shared" si="2"/>
        <v>0</v>
      </c>
      <c r="Y9" s="94">
        <f t="shared" si="2"/>
        <v>5</v>
      </c>
      <c r="Z9" s="93">
        <f t="shared" si="2"/>
        <v>34.5</v>
      </c>
      <c r="AA9" s="93">
        <f t="shared" si="2"/>
        <v>28.8</v>
      </c>
      <c r="AB9" s="93">
        <f t="shared" si="2"/>
        <v>4</v>
      </c>
      <c r="AC9" s="93">
        <f t="shared" si="2"/>
        <v>0</v>
      </c>
      <c r="AD9" s="93">
        <f t="shared" si="2"/>
        <v>0</v>
      </c>
      <c r="AE9" s="93">
        <f t="shared" si="2"/>
        <v>0</v>
      </c>
      <c r="AF9" s="93">
        <f t="shared" si="2"/>
        <v>0</v>
      </c>
      <c r="AG9" s="93">
        <f t="shared" si="2"/>
        <v>0</v>
      </c>
      <c r="AH9" s="95">
        <f t="shared" si="2"/>
        <v>0</v>
      </c>
    </row>
    <row r="10" spans="1:34">
      <c r="A10" s="36"/>
      <c r="B10" s="46" t="s">
        <v>214</v>
      </c>
      <c r="C10" s="57">
        <f t="shared" si="1"/>
        <v>33.75</v>
      </c>
      <c r="D10" s="86">
        <v>15</v>
      </c>
      <c r="E10" s="86">
        <v>7</v>
      </c>
      <c r="F10" s="86">
        <v>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>
        <v>2.75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</row>
    <row r="11" spans="1:34">
      <c r="A11" s="36"/>
      <c r="B11" s="46" t="s">
        <v>215</v>
      </c>
      <c r="C11" s="57">
        <f t="shared" si="1"/>
        <v>152.1</v>
      </c>
      <c r="D11" s="86">
        <v>17.100000000000001</v>
      </c>
      <c r="E11" s="86">
        <v>19</v>
      </c>
      <c r="F11" s="86"/>
      <c r="G11" s="238">
        <v>14</v>
      </c>
      <c r="H11" s="86"/>
      <c r="I11" s="86"/>
      <c r="J11" s="86"/>
      <c r="K11" s="86">
        <v>5.6</v>
      </c>
      <c r="L11" s="86"/>
      <c r="M11" s="86"/>
      <c r="N11" s="86"/>
      <c r="O11" s="86"/>
      <c r="P11" s="86">
        <v>30</v>
      </c>
      <c r="Q11" s="86">
        <v>2.5</v>
      </c>
      <c r="R11" s="86">
        <v>3.8</v>
      </c>
      <c r="S11" s="86"/>
      <c r="T11" s="86"/>
      <c r="U11" s="86"/>
      <c r="V11" s="86"/>
      <c r="W11" s="86"/>
      <c r="X11" s="86"/>
      <c r="Y11" s="86"/>
      <c r="Z11" s="86">
        <v>34.5</v>
      </c>
      <c r="AA11" s="86">
        <v>25.6</v>
      </c>
      <c r="AB11" s="86"/>
      <c r="AC11" s="86"/>
      <c r="AD11" s="86"/>
      <c r="AE11" s="86"/>
      <c r="AF11" s="86"/>
      <c r="AG11" s="86"/>
      <c r="AH11" s="87"/>
    </row>
    <row r="12" spans="1:34">
      <c r="A12" s="36"/>
      <c r="B12" s="46" t="s">
        <v>216</v>
      </c>
      <c r="C12" s="57">
        <f t="shared" si="1"/>
        <v>5</v>
      </c>
      <c r="D12" s="86">
        <v>4</v>
      </c>
      <c r="E12" s="86"/>
      <c r="F12" s="86"/>
      <c r="G12" s="86"/>
      <c r="H12" s="86"/>
      <c r="I12" s="86"/>
      <c r="J12" s="86"/>
      <c r="K12" s="86"/>
      <c r="L12" s="86">
        <v>1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7"/>
    </row>
    <row r="13" spans="1:34">
      <c r="A13" s="36"/>
      <c r="B13" s="46" t="s">
        <v>217</v>
      </c>
      <c r="C13" s="57">
        <f t="shared" si="1"/>
        <v>14.5</v>
      </c>
      <c r="D13" s="86">
        <v>0.5</v>
      </c>
      <c r="E13" s="86"/>
      <c r="F13" s="86"/>
      <c r="G13" s="86"/>
      <c r="H13" s="86"/>
      <c r="I13" s="86"/>
      <c r="J13" s="86">
        <v>8</v>
      </c>
      <c r="K13" s="86"/>
      <c r="L13" s="86"/>
      <c r="M13" s="86"/>
      <c r="N13" s="86"/>
      <c r="O13" s="86"/>
      <c r="P13" s="86"/>
      <c r="Q13" s="86"/>
      <c r="R13" s="86"/>
      <c r="S13" s="86"/>
      <c r="T13" s="86">
        <v>1</v>
      </c>
      <c r="U13" s="86"/>
      <c r="V13" s="86"/>
      <c r="W13" s="86"/>
      <c r="X13" s="86"/>
      <c r="Y13" s="86">
        <v>5</v>
      </c>
      <c r="Z13" s="86"/>
      <c r="AA13" s="86"/>
      <c r="AB13" s="86"/>
      <c r="AC13" s="86"/>
      <c r="AD13" s="86"/>
      <c r="AE13" s="86"/>
      <c r="AF13" s="86"/>
      <c r="AG13" s="86"/>
      <c r="AH13" s="87"/>
    </row>
    <row r="14" spans="1:34">
      <c r="A14" s="36"/>
      <c r="B14" s="46" t="s">
        <v>218</v>
      </c>
      <c r="C14" s="57">
        <f t="shared" si="1"/>
        <v>25.799999999999997</v>
      </c>
      <c r="D14" s="86">
        <v>7.9</v>
      </c>
      <c r="E14" s="86"/>
      <c r="F14" s="86">
        <v>1</v>
      </c>
      <c r="G14" s="86"/>
      <c r="H14" s="86"/>
      <c r="I14" s="86"/>
      <c r="J14" s="86"/>
      <c r="K14" s="86">
        <v>6.6</v>
      </c>
      <c r="L14" s="86"/>
      <c r="M14" s="86"/>
      <c r="N14" s="86"/>
      <c r="O14" s="86"/>
      <c r="P14" s="86"/>
      <c r="Q14" s="86">
        <v>3</v>
      </c>
      <c r="R14" s="86">
        <v>0.9</v>
      </c>
      <c r="S14" s="86"/>
      <c r="T14" s="86"/>
      <c r="U14" s="86"/>
      <c r="V14" s="86">
        <v>6.4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</row>
    <row r="15" spans="1:34" ht="16" thickBot="1">
      <c r="A15" s="37"/>
      <c r="B15" s="47" t="s">
        <v>219</v>
      </c>
      <c r="C15" s="57">
        <f t="shared" si="1"/>
        <v>24.299999999999997</v>
      </c>
      <c r="D15" s="88">
        <v>0.5</v>
      </c>
      <c r="E15" s="88"/>
      <c r="F15" s="88">
        <v>2</v>
      </c>
      <c r="G15" s="239">
        <v>7</v>
      </c>
      <c r="H15" s="88"/>
      <c r="I15" s="88"/>
      <c r="J15" s="88"/>
      <c r="K15" s="88"/>
      <c r="L15" s="88"/>
      <c r="M15" s="88"/>
      <c r="N15" s="88"/>
      <c r="O15" s="88"/>
      <c r="P15" s="88">
        <v>3.7</v>
      </c>
      <c r="Q15" s="88">
        <v>0.5</v>
      </c>
      <c r="R15" s="88">
        <v>3.4</v>
      </c>
      <c r="S15" s="88"/>
      <c r="T15" s="88"/>
      <c r="U15" s="88"/>
      <c r="V15" s="88"/>
      <c r="W15" s="88"/>
      <c r="X15" s="88"/>
      <c r="Y15" s="88"/>
      <c r="Z15" s="88"/>
      <c r="AA15" s="88">
        <v>3.2</v>
      </c>
      <c r="AB15" s="88">
        <v>4</v>
      </c>
      <c r="AC15" s="88"/>
      <c r="AD15" s="88"/>
      <c r="AE15" s="88"/>
      <c r="AF15" s="88"/>
      <c r="AG15" s="88"/>
      <c r="AH15" s="89"/>
    </row>
    <row r="16" spans="1:34" ht="16" thickBot="1">
      <c r="A16" s="33" t="s">
        <v>60</v>
      </c>
      <c r="B16" s="34"/>
      <c r="C16" s="56">
        <f t="shared" si="1"/>
        <v>374.2</v>
      </c>
      <c r="D16" s="96">
        <f>SUM(D17:D22)</f>
        <v>53.3</v>
      </c>
      <c r="E16" s="96">
        <f>SUM(E17:E22)</f>
        <v>149</v>
      </c>
      <c r="F16" s="96">
        <f>SUM(F17:F22)</f>
        <v>11</v>
      </c>
      <c r="G16" s="96">
        <f>SUM(G17:G22)</f>
        <v>40</v>
      </c>
      <c r="H16" s="96">
        <f>SUM(H17:H22)</f>
        <v>0</v>
      </c>
      <c r="I16" s="96">
        <f t="shared" ref="I16:AH16" si="3">SUM(I17:I22)</f>
        <v>0</v>
      </c>
      <c r="J16" s="96">
        <f t="shared" si="3"/>
        <v>1</v>
      </c>
      <c r="K16" s="96">
        <f t="shared" si="3"/>
        <v>5.4</v>
      </c>
      <c r="L16" s="96">
        <f t="shared" si="3"/>
        <v>0</v>
      </c>
      <c r="M16" s="96">
        <f t="shared" si="3"/>
        <v>0</v>
      </c>
      <c r="N16" s="96">
        <f t="shared" si="3"/>
        <v>0</v>
      </c>
      <c r="O16" s="96">
        <f t="shared" si="3"/>
        <v>0</v>
      </c>
      <c r="P16" s="96">
        <f t="shared" si="3"/>
        <v>5.3</v>
      </c>
      <c r="Q16" s="96">
        <f t="shared" si="3"/>
        <v>0</v>
      </c>
      <c r="R16" s="96">
        <f t="shared" si="3"/>
        <v>25.2</v>
      </c>
      <c r="S16" s="96">
        <f t="shared" si="3"/>
        <v>13</v>
      </c>
      <c r="T16" s="96">
        <f t="shared" si="3"/>
        <v>5.5</v>
      </c>
      <c r="U16" s="96">
        <f t="shared" si="3"/>
        <v>1.4</v>
      </c>
      <c r="V16" s="96">
        <f t="shared" si="3"/>
        <v>3.1</v>
      </c>
      <c r="W16" s="96">
        <f t="shared" si="3"/>
        <v>7</v>
      </c>
      <c r="X16" s="96">
        <f t="shared" si="3"/>
        <v>8</v>
      </c>
      <c r="Y16" s="97">
        <f t="shared" si="3"/>
        <v>0</v>
      </c>
      <c r="Z16" s="96">
        <f t="shared" si="3"/>
        <v>0</v>
      </c>
      <c r="AA16" s="96">
        <f t="shared" si="3"/>
        <v>0</v>
      </c>
      <c r="AB16" s="96">
        <f t="shared" si="3"/>
        <v>0</v>
      </c>
      <c r="AC16" s="96">
        <f t="shared" si="3"/>
        <v>0</v>
      </c>
      <c r="AD16" s="96">
        <f t="shared" si="3"/>
        <v>0</v>
      </c>
      <c r="AE16" s="96">
        <f t="shared" si="3"/>
        <v>30</v>
      </c>
      <c r="AF16" s="96">
        <f t="shared" si="3"/>
        <v>16</v>
      </c>
      <c r="AG16" s="96">
        <f t="shared" si="3"/>
        <v>0</v>
      </c>
      <c r="AH16" s="98">
        <f t="shared" si="3"/>
        <v>0</v>
      </c>
    </row>
    <row r="17" spans="1:34">
      <c r="A17" s="20"/>
      <c r="B17" s="48" t="s">
        <v>220</v>
      </c>
      <c r="C17" s="57">
        <f t="shared" si="1"/>
        <v>122.8</v>
      </c>
      <c r="D17" s="86">
        <v>35.6</v>
      </c>
      <c r="E17" s="86">
        <v>63</v>
      </c>
      <c r="F17" s="86">
        <v>11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>
        <v>5.4</v>
      </c>
      <c r="S17" s="86">
        <v>2</v>
      </c>
      <c r="T17" s="86">
        <v>1.3</v>
      </c>
      <c r="U17" s="86"/>
      <c r="V17" s="86"/>
      <c r="W17" s="86">
        <v>3.5</v>
      </c>
      <c r="X17" s="86">
        <v>1</v>
      </c>
      <c r="Y17" s="86"/>
      <c r="Z17" s="86"/>
      <c r="AA17" s="86"/>
      <c r="AB17" s="86"/>
      <c r="AC17" s="86"/>
      <c r="AD17" s="86"/>
      <c r="AE17" s="86"/>
      <c r="AF17" s="86"/>
      <c r="AG17" s="86"/>
      <c r="AH17" s="87"/>
    </row>
    <row r="18" spans="1:34">
      <c r="A18" s="20"/>
      <c r="B18" s="48" t="s">
        <v>221</v>
      </c>
      <c r="C18" s="57">
        <f t="shared" si="1"/>
        <v>142.69999999999999</v>
      </c>
      <c r="D18" s="86">
        <v>17.7</v>
      </c>
      <c r="E18" s="86">
        <v>71</v>
      </c>
      <c r="F18" s="86"/>
      <c r="G18" s="86">
        <v>6</v>
      </c>
      <c r="H18" s="86"/>
      <c r="I18" s="86"/>
      <c r="J18" s="86"/>
      <c r="K18" s="86">
        <v>4.5</v>
      </c>
      <c r="L18" s="86"/>
      <c r="M18" s="86"/>
      <c r="N18" s="86"/>
      <c r="O18" s="86"/>
      <c r="P18" s="86"/>
      <c r="Q18" s="86"/>
      <c r="R18" s="86">
        <v>10.5</v>
      </c>
      <c r="S18" s="86"/>
      <c r="T18" s="86"/>
      <c r="U18" s="86"/>
      <c r="V18" s="86"/>
      <c r="W18" s="86">
        <v>3</v>
      </c>
      <c r="X18" s="86"/>
      <c r="Y18" s="86"/>
      <c r="Z18" s="86"/>
      <c r="AA18" s="86"/>
      <c r="AB18" s="86"/>
      <c r="AC18" s="86"/>
      <c r="AD18" s="86"/>
      <c r="AE18" s="86">
        <v>30</v>
      </c>
      <c r="AF18" s="86"/>
      <c r="AG18" s="86"/>
      <c r="AH18" s="87"/>
    </row>
    <row r="19" spans="1:34">
      <c r="A19" s="20"/>
      <c r="B19" s="48" t="s">
        <v>222</v>
      </c>
      <c r="C19" s="57">
        <f t="shared" si="1"/>
        <v>42.6</v>
      </c>
      <c r="D19" s="86"/>
      <c r="E19" s="86">
        <v>4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>
        <v>4.5999999999999996</v>
      </c>
      <c r="S19" s="86">
        <v>11</v>
      </c>
      <c r="T19" s="86"/>
      <c r="U19" s="86"/>
      <c r="V19" s="86"/>
      <c r="W19" s="86"/>
      <c r="X19" s="86">
        <v>7</v>
      </c>
      <c r="Y19" s="86"/>
      <c r="Z19" s="86"/>
      <c r="AA19" s="86"/>
      <c r="AB19" s="86"/>
      <c r="AC19" s="86"/>
      <c r="AD19" s="86"/>
      <c r="AE19" s="86"/>
      <c r="AF19" s="86">
        <v>16</v>
      </c>
      <c r="AG19" s="86"/>
      <c r="AH19" s="87"/>
    </row>
    <row r="20" spans="1:34">
      <c r="A20" s="20"/>
      <c r="B20" s="48" t="s">
        <v>223</v>
      </c>
      <c r="C20" s="57">
        <f t="shared" si="1"/>
        <v>9.9</v>
      </c>
      <c r="D20" s="86"/>
      <c r="E20" s="86"/>
      <c r="F20" s="86"/>
      <c r="G20" s="86"/>
      <c r="H20" s="86"/>
      <c r="I20" s="86"/>
      <c r="J20" s="103">
        <v>1</v>
      </c>
      <c r="K20" s="86"/>
      <c r="L20" s="86"/>
      <c r="M20" s="86"/>
      <c r="N20" s="86"/>
      <c r="O20" s="86"/>
      <c r="P20" s="86"/>
      <c r="Q20" s="86"/>
      <c r="R20" s="86">
        <v>4.7</v>
      </c>
      <c r="S20" s="86"/>
      <c r="T20" s="103">
        <v>4.2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</row>
    <row r="21" spans="1:34">
      <c r="A21" s="20"/>
      <c r="B21" s="48" t="s">
        <v>224</v>
      </c>
      <c r="C21" s="57">
        <f t="shared" si="1"/>
        <v>5.5</v>
      </c>
      <c r="D21" s="86"/>
      <c r="E21" s="86">
        <v>1</v>
      </c>
      <c r="F21" s="86"/>
      <c r="G21" s="86"/>
      <c r="H21" s="86"/>
      <c r="I21" s="86"/>
      <c r="J21" s="86"/>
      <c r="K21" s="86">
        <v>0.9</v>
      </c>
      <c r="L21" s="86"/>
      <c r="M21" s="86"/>
      <c r="N21" s="86"/>
      <c r="O21" s="86"/>
      <c r="P21" s="86"/>
      <c r="Q21" s="86"/>
      <c r="R21" s="86"/>
      <c r="S21" s="86"/>
      <c r="T21" s="103"/>
      <c r="U21" s="86"/>
      <c r="V21" s="86">
        <v>3.1</v>
      </c>
      <c r="W21" s="86">
        <v>0.5</v>
      </c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</row>
    <row r="22" spans="1:34" ht="16" thickBot="1">
      <c r="A22" s="21"/>
      <c r="B22" s="49" t="s">
        <v>225</v>
      </c>
      <c r="C22" s="57">
        <f t="shared" si="1"/>
        <v>50.699999999999996</v>
      </c>
      <c r="D22" s="88"/>
      <c r="E22" s="88">
        <v>10</v>
      </c>
      <c r="F22" s="88"/>
      <c r="G22" s="88">
        <v>34</v>
      </c>
      <c r="H22" s="88"/>
      <c r="I22" s="88"/>
      <c r="J22" s="88"/>
      <c r="K22" s="88"/>
      <c r="L22" s="88"/>
      <c r="M22" s="88"/>
      <c r="N22" s="88"/>
      <c r="O22" s="88"/>
      <c r="P22" s="88">
        <v>5.3</v>
      </c>
      <c r="Q22" s="88"/>
      <c r="R22" s="88"/>
      <c r="S22" s="88"/>
      <c r="T22" s="240"/>
      <c r="U22" s="88">
        <v>1.4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</row>
    <row r="23" spans="1:34" ht="16" thickBot="1">
      <c r="A23" s="35" t="s">
        <v>61</v>
      </c>
      <c r="B23" s="38"/>
      <c r="C23" s="56">
        <f t="shared" si="1"/>
        <v>192.85000000000002</v>
      </c>
      <c r="D23" s="93">
        <f>SUM(D24:D29)</f>
        <v>33.75</v>
      </c>
      <c r="E23" s="93">
        <f>SUM(E24:E29)</f>
        <v>40</v>
      </c>
      <c r="F23" s="93">
        <f>SUM(F24:F29)</f>
        <v>10</v>
      </c>
      <c r="G23" s="93">
        <f>SUM(G24:G29)</f>
        <v>4</v>
      </c>
      <c r="H23" s="93">
        <f>SUM(H24:H29)</f>
        <v>0</v>
      </c>
      <c r="I23" s="93">
        <f t="shared" ref="I23:AH23" si="4">SUM(I24:I29)</f>
        <v>0</v>
      </c>
      <c r="J23" s="93">
        <f t="shared" si="4"/>
        <v>9</v>
      </c>
      <c r="K23" s="93">
        <f t="shared" si="4"/>
        <v>11.9</v>
      </c>
      <c r="L23" s="93">
        <f t="shared" si="4"/>
        <v>25</v>
      </c>
      <c r="M23" s="93">
        <f t="shared" si="4"/>
        <v>0</v>
      </c>
      <c r="N23" s="93">
        <f t="shared" si="4"/>
        <v>0</v>
      </c>
      <c r="O23" s="93">
        <f t="shared" si="4"/>
        <v>0</v>
      </c>
      <c r="P23" s="93">
        <f t="shared" si="4"/>
        <v>0</v>
      </c>
      <c r="Q23" s="93">
        <f t="shared" si="4"/>
        <v>0</v>
      </c>
      <c r="R23" s="93">
        <f t="shared" si="4"/>
        <v>10.8</v>
      </c>
      <c r="S23" s="93">
        <f t="shared" si="4"/>
        <v>0</v>
      </c>
      <c r="T23" s="104">
        <f t="shared" si="4"/>
        <v>1</v>
      </c>
      <c r="U23" s="93">
        <f t="shared" si="4"/>
        <v>0</v>
      </c>
      <c r="V23" s="93">
        <f t="shared" si="4"/>
        <v>4.4000000000000004</v>
      </c>
      <c r="W23" s="93">
        <f t="shared" si="4"/>
        <v>0</v>
      </c>
      <c r="X23" s="93">
        <f t="shared" si="4"/>
        <v>5</v>
      </c>
      <c r="Y23" s="94">
        <f t="shared" si="4"/>
        <v>3</v>
      </c>
      <c r="Z23" s="93">
        <f t="shared" si="4"/>
        <v>0</v>
      </c>
      <c r="AA23" s="93">
        <f t="shared" si="4"/>
        <v>0</v>
      </c>
      <c r="AB23" s="93">
        <f t="shared" si="4"/>
        <v>4</v>
      </c>
      <c r="AC23" s="93">
        <f t="shared" si="4"/>
        <v>0</v>
      </c>
      <c r="AD23" s="93">
        <f t="shared" si="4"/>
        <v>15</v>
      </c>
      <c r="AE23" s="93">
        <f t="shared" si="4"/>
        <v>0</v>
      </c>
      <c r="AF23" s="93">
        <f t="shared" si="4"/>
        <v>16</v>
      </c>
      <c r="AG23" s="93">
        <f t="shared" si="4"/>
        <v>0</v>
      </c>
      <c r="AH23" s="95">
        <f t="shared" si="4"/>
        <v>0</v>
      </c>
    </row>
    <row r="24" spans="1:34">
      <c r="A24" s="36"/>
      <c r="B24" s="46" t="s">
        <v>226</v>
      </c>
      <c r="C24" s="57">
        <f t="shared" si="1"/>
        <v>6.3</v>
      </c>
      <c r="D24" s="86"/>
      <c r="E24" s="86"/>
      <c r="F24" s="86">
        <v>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v>2.2999999999999998</v>
      </c>
      <c r="S24" s="86"/>
      <c r="T24" s="103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</row>
    <row r="25" spans="1:34">
      <c r="A25" s="36"/>
      <c r="B25" s="46" t="s">
        <v>227</v>
      </c>
      <c r="C25" s="57">
        <f t="shared" si="1"/>
        <v>89</v>
      </c>
      <c r="D25" s="86">
        <v>20</v>
      </c>
      <c r="E25" s="86">
        <v>40</v>
      </c>
      <c r="F25" s="86"/>
      <c r="G25" s="86"/>
      <c r="H25" s="86"/>
      <c r="I25" s="86"/>
      <c r="J25" s="86"/>
      <c r="K25" s="86">
        <v>5.5</v>
      </c>
      <c r="L25" s="86"/>
      <c r="M25" s="86"/>
      <c r="N25" s="86"/>
      <c r="O25" s="86"/>
      <c r="P25" s="86"/>
      <c r="Q25" s="86"/>
      <c r="R25" s="86">
        <v>8.5</v>
      </c>
      <c r="S25" s="86"/>
      <c r="T25" s="103"/>
      <c r="U25" s="86"/>
      <c r="V25" s="86"/>
      <c r="W25" s="86"/>
      <c r="X25" s="86"/>
      <c r="Y25" s="86"/>
      <c r="Z25" s="86"/>
      <c r="AA25" s="86"/>
      <c r="AB25" s="86"/>
      <c r="AC25" s="86"/>
      <c r="AD25" s="86">
        <v>15</v>
      </c>
      <c r="AE25" s="86"/>
      <c r="AF25" s="86"/>
      <c r="AG25" s="86"/>
      <c r="AH25" s="87"/>
    </row>
    <row r="26" spans="1:34">
      <c r="A26" s="36"/>
      <c r="B26" s="46" t="s">
        <v>228</v>
      </c>
      <c r="C26" s="57">
        <f t="shared" si="1"/>
        <v>49</v>
      </c>
      <c r="D26" s="86"/>
      <c r="E26" s="86"/>
      <c r="F26" s="86">
        <v>3</v>
      </c>
      <c r="G26" s="86"/>
      <c r="H26" s="86"/>
      <c r="I26" s="86"/>
      <c r="J26" s="86"/>
      <c r="K26" s="86"/>
      <c r="L26" s="86">
        <v>25</v>
      </c>
      <c r="M26" s="86"/>
      <c r="N26" s="86"/>
      <c r="O26" s="86"/>
      <c r="P26" s="86"/>
      <c r="Q26" s="86"/>
      <c r="R26" s="86"/>
      <c r="S26" s="86"/>
      <c r="T26" s="103"/>
      <c r="U26" s="86"/>
      <c r="V26" s="86"/>
      <c r="W26" s="86"/>
      <c r="X26" s="86">
        <v>5</v>
      </c>
      <c r="Y26" s="86"/>
      <c r="Z26" s="86"/>
      <c r="AA26" s="86"/>
      <c r="AB26" s="86"/>
      <c r="AC26" s="86"/>
      <c r="AD26" s="86"/>
      <c r="AE26" s="86"/>
      <c r="AF26" s="86">
        <v>16</v>
      </c>
      <c r="AG26" s="86"/>
      <c r="AH26" s="87"/>
    </row>
    <row r="27" spans="1:34">
      <c r="A27" s="36"/>
      <c r="B27" s="46" t="s">
        <v>229</v>
      </c>
      <c r="C27" s="57">
        <f t="shared" si="1"/>
        <v>13</v>
      </c>
      <c r="D27" s="86"/>
      <c r="E27" s="86"/>
      <c r="F27" s="86"/>
      <c r="G27" s="86"/>
      <c r="H27" s="86"/>
      <c r="I27" s="86"/>
      <c r="J27" s="86">
        <v>9</v>
      </c>
      <c r="K27" s="86"/>
      <c r="L27" s="86"/>
      <c r="M27" s="86"/>
      <c r="N27" s="86"/>
      <c r="O27" s="86"/>
      <c r="P27" s="86"/>
      <c r="Q27" s="86"/>
      <c r="R27" s="86"/>
      <c r="S27" s="86"/>
      <c r="T27" s="103">
        <v>1</v>
      </c>
      <c r="U27" s="86"/>
      <c r="V27" s="86"/>
      <c r="W27" s="86"/>
      <c r="X27" s="86"/>
      <c r="Y27" s="86">
        <v>3</v>
      </c>
      <c r="Z27" s="86"/>
      <c r="AA27" s="86"/>
      <c r="AB27" s="86"/>
      <c r="AC27" s="86"/>
      <c r="AD27" s="86"/>
      <c r="AE27" s="86"/>
      <c r="AF27" s="86"/>
      <c r="AG27" s="86"/>
      <c r="AH27" s="87"/>
    </row>
    <row r="28" spans="1:34">
      <c r="A28" s="36"/>
      <c r="B28" s="46" t="s">
        <v>230</v>
      </c>
      <c r="C28" s="57">
        <f t="shared" si="1"/>
        <v>24.549999999999997</v>
      </c>
      <c r="D28" s="86">
        <v>13.75</v>
      </c>
      <c r="E28" s="86"/>
      <c r="F28" s="86"/>
      <c r="G28" s="86"/>
      <c r="H28" s="86"/>
      <c r="I28" s="86"/>
      <c r="J28" s="86"/>
      <c r="K28" s="86">
        <v>6.4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>
        <v>4.4000000000000004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7"/>
    </row>
    <row r="29" spans="1:34" ht="16" thickBot="1">
      <c r="A29" s="37"/>
      <c r="B29" s="47" t="s">
        <v>231</v>
      </c>
      <c r="C29" s="57">
        <f t="shared" si="1"/>
        <v>11</v>
      </c>
      <c r="D29" s="88"/>
      <c r="E29" s="88"/>
      <c r="F29" s="88">
        <v>3</v>
      </c>
      <c r="G29" s="88">
        <v>4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>
        <v>4</v>
      </c>
      <c r="AC29" s="88"/>
      <c r="AD29" s="88"/>
      <c r="AE29" s="88"/>
      <c r="AF29" s="88"/>
      <c r="AG29" s="88"/>
      <c r="AH29" s="89"/>
    </row>
    <row r="30" spans="1:34" ht="31" thickBot="1">
      <c r="A30" s="33" t="s">
        <v>62</v>
      </c>
      <c r="B30" s="34"/>
      <c r="C30" s="56">
        <f t="shared" si="1"/>
        <v>299.90000000000003</v>
      </c>
      <c r="D30" s="96">
        <f>SUM(D31:D34)</f>
        <v>66.5</v>
      </c>
      <c r="E30" s="96">
        <f>SUM(E31:E34)</f>
        <v>18</v>
      </c>
      <c r="F30" s="96">
        <f>SUM(F31:F34)</f>
        <v>8</v>
      </c>
      <c r="G30" s="96">
        <f>SUM(G31:G34)</f>
        <v>2</v>
      </c>
      <c r="H30" s="96">
        <f>SUM(H31:H34)</f>
        <v>0.2</v>
      </c>
      <c r="I30" s="96">
        <f t="shared" ref="I30:AH30" si="5">SUM(I31:I34)</f>
        <v>0</v>
      </c>
      <c r="J30" s="96">
        <f t="shared" si="5"/>
        <v>0</v>
      </c>
      <c r="K30" s="96">
        <f t="shared" si="5"/>
        <v>3.4</v>
      </c>
      <c r="L30" s="96">
        <f t="shared" si="5"/>
        <v>18</v>
      </c>
      <c r="M30" s="96">
        <f t="shared" si="5"/>
        <v>0</v>
      </c>
      <c r="N30" s="96">
        <f t="shared" si="5"/>
        <v>0</v>
      </c>
      <c r="O30" s="96">
        <f t="shared" si="5"/>
        <v>0</v>
      </c>
      <c r="P30" s="96">
        <f t="shared" si="5"/>
        <v>0</v>
      </c>
      <c r="Q30" s="96">
        <f t="shared" si="5"/>
        <v>0</v>
      </c>
      <c r="R30" s="96">
        <f t="shared" si="5"/>
        <v>4.5</v>
      </c>
      <c r="S30" s="96">
        <f t="shared" si="5"/>
        <v>26</v>
      </c>
      <c r="T30" s="96">
        <f t="shared" si="5"/>
        <v>0</v>
      </c>
      <c r="U30" s="96">
        <f t="shared" si="5"/>
        <v>3.3</v>
      </c>
      <c r="V30" s="96">
        <f t="shared" si="5"/>
        <v>0</v>
      </c>
      <c r="W30" s="96">
        <f t="shared" si="5"/>
        <v>0</v>
      </c>
      <c r="X30" s="96">
        <f t="shared" si="5"/>
        <v>7</v>
      </c>
      <c r="Y30" s="97">
        <f t="shared" si="5"/>
        <v>0</v>
      </c>
      <c r="Z30" s="96">
        <f t="shared" si="5"/>
        <v>30</v>
      </c>
      <c r="AA30" s="96">
        <f t="shared" si="5"/>
        <v>0</v>
      </c>
      <c r="AB30" s="96">
        <f t="shared" si="5"/>
        <v>10</v>
      </c>
      <c r="AC30" s="96">
        <f t="shared" si="5"/>
        <v>12</v>
      </c>
      <c r="AD30" s="96">
        <f t="shared" si="5"/>
        <v>15</v>
      </c>
      <c r="AE30" s="96">
        <f t="shared" si="5"/>
        <v>45</v>
      </c>
      <c r="AF30" s="96">
        <f t="shared" si="5"/>
        <v>10</v>
      </c>
      <c r="AG30" s="96">
        <f t="shared" si="5"/>
        <v>18</v>
      </c>
      <c r="AH30" s="98">
        <f t="shared" si="5"/>
        <v>3</v>
      </c>
    </row>
    <row r="31" spans="1:34">
      <c r="A31" s="20"/>
      <c r="B31" s="48" t="s">
        <v>232</v>
      </c>
      <c r="C31" s="57">
        <f t="shared" si="1"/>
        <v>102.5</v>
      </c>
      <c r="D31" s="86">
        <v>48.5</v>
      </c>
      <c r="E31" s="86"/>
      <c r="F31" s="86">
        <v>6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>
        <v>30</v>
      </c>
      <c r="AA31" s="86"/>
      <c r="AB31" s="86"/>
      <c r="AC31" s="86"/>
      <c r="AD31" s="86"/>
      <c r="AE31" s="86"/>
      <c r="AF31" s="86"/>
      <c r="AG31" s="86">
        <v>18</v>
      </c>
      <c r="AH31" s="87"/>
    </row>
    <row r="32" spans="1:34">
      <c r="A32" s="241"/>
      <c r="B32" s="48" t="s">
        <v>233</v>
      </c>
      <c r="C32" s="57">
        <f t="shared" si="1"/>
        <v>96.9</v>
      </c>
      <c r="D32" s="86">
        <v>11</v>
      </c>
      <c r="E32" s="86">
        <v>18</v>
      </c>
      <c r="F32" s="86"/>
      <c r="G32" s="86"/>
      <c r="H32" s="86"/>
      <c r="I32" s="86"/>
      <c r="J32" s="86"/>
      <c r="K32" s="86">
        <v>3.4</v>
      </c>
      <c r="L32" s="86"/>
      <c r="M32" s="86"/>
      <c r="N32" s="86"/>
      <c r="O32" s="86"/>
      <c r="P32" s="86"/>
      <c r="Q32" s="86"/>
      <c r="R32" s="86">
        <v>4.5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>
        <v>15</v>
      </c>
      <c r="AE32" s="103">
        <v>45</v>
      </c>
      <c r="AF32" s="86"/>
      <c r="AG32" s="86"/>
      <c r="AH32" s="87"/>
    </row>
    <row r="33" spans="1:34">
      <c r="A33" s="241"/>
      <c r="B33" s="48" t="s">
        <v>234</v>
      </c>
      <c r="C33" s="57">
        <f t="shared" si="1"/>
        <v>61.2</v>
      </c>
      <c r="D33" s="86"/>
      <c r="E33" s="86"/>
      <c r="F33" s="86"/>
      <c r="G33" s="86"/>
      <c r="H33" s="103">
        <v>0.2</v>
      </c>
      <c r="I33" s="86"/>
      <c r="J33" s="86"/>
      <c r="K33" s="86"/>
      <c r="L33" s="86">
        <v>18</v>
      </c>
      <c r="M33" s="86"/>
      <c r="N33" s="86"/>
      <c r="O33" s="86"/>
      <c r="P33" s="86"/>
      <c r="Q33" s="86"/>
      <c r="R33" s="86"/>
      <c r="S33" s="86">
        <v>26</v>
      </c>
      <c r="T33" s="86"/>
      <c r="U33" s="86"/>
      <c r="V33" s="86"/>
      <c r="W33" s="86"/>
      <c r="X33" s="86">
        <v>7</v>
      </c>
      <c r="Y33" s="86"/>
      <c r="Z33" s="86"/>
      <c r="AA33" s="86"/>
      <c r="AB33" s="86"/>
      <c r="AC33" s="86"/>
      <c r="AD33" s="86"/>
      <c r="AE33" s="86"/>
      <c r="AF33" s="86">
        <v>10</v>
      </c>
      <c r="AG33" s="86"/>
      <c r="AH33" s="87"/>
    </row>
    <row r="34" spans="1:34" ht="16" thickBot="1">
      <c r="A34" s="242"/>
      <c r="B34" s="49" t="s">
        <v>235</v>
      </c>
      <c r="C34" s="57">
        <f t="shared" si="1"/>
        <v>39.299999999999997</v>
      </c>
      <c r="D34" s="88">
        <v>7</v>
      </c>
      <c r="E34" s="88"/>
      <c r="F34" s="88">
        <v>2</v>
      </c>
      <c r="G34" s="88">
        <v>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>
        <v>3.3</v>
      </c>
      <c r="V34" s="88"/>
      <c r="W34" s="88"/>
      <c r="X34" s="88"/>
      <c r="Y34" s="88"/>
      <c r="Z34" s="88"/>
      <c r="AA34" s="88"/>
      <c r="AB34" s="88">
        <v>10</v>
      </c>
      <c r="AC34" s="88">
        <v>12</v>
      </c>
      <c r="AD34" s="88"/>
      <c r="AE34" s="88"/>
      <c r="AF34" s="88"/>
      <c r="AG34" s="88"/>
      <c r="AH34" s="89">
        <v>3</v>
      </c>
    </row>
    <row r="35" spans="1:34" ht="16" thickBot="1">
      <c r="A35" s="35" t="s">
        <v>63</v>
      </c>
      <c r="B35" s="38"/>
      <c r="C35" s="56">
        <f t="shared" si="1"/>
        <v>130.30000000000001</v>
      </c>
      <c r="D35" s="93">
        <f>SUM(D36:D37)</f>
        <v>24.5</v>
      </c>
      <c r="E35" s="93">
        <f>SUM(E36:E37)</f>
        <v>49</v>
      </c>
      <c r="F35" s="93">
        <f>SUM(F36:F37)</f>
        <v>20</v>
      </c>
      <c r="G35" s="93">
        <f>SUM(G36:G37)</f>
        <v>0</v>
      </c>
      <c r="H35" s="93">
        <f>SUM(H36:H37)</f>
        <v>36.799999999999997</v>
      </c>
      <c r="I35" s="93">
        <f t="shared" ref="I35:AH35" si="6">SUM(I36:I37)</f>
        <v>0</v>
      </c>
      <c r="J35" s="93">
        <f t="shared" si="6"/>
        <v>0</v>
      </c>
      <c r="K35" s="93">
        <f t="shared" si="6"/>
        <v>0</v>
      </c>
      <c r="L35" s="93">
        <f t="shared" si="6"/>
        <v>0</v>
      </c>
      <c r="M35" s="93">
        <f t="shared" si="6"/>
        <v>0</v>
      </c>
      <c r="N35" s="93">
        <f t="shared" si="6"/>
        <v>0</v>
      </c>
      <c r="O35" s="93">
        <f t="shared" si="6"/>
        <v>0</v>
      </c>
      <c r="P35" s="93">
        <f t="shared" si="6"/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4">
        <f t="shared" si="6"/>
        <v>0</v>
      </c>
      <c r="Z35" s="93">
        <f t="shared" si="6"/>
        <v>0</v>
      </c>
      <c r="AA35" s="93">
        <f t="shared" si="6"/>
        <v>0</v>
      </c>
      <c r="AB35" s="93">
        <f t="shared" si="6"/>
        <v>0</v>
      </c>
      <c r="AC35" s="93">
        <f t="shared" si="6"/>
        <v>0</v>
      </c>
      <c r="AD35" s="93">
        <f t="shared" si="6"/>
        <v>0</v>
      </c>
      <c r="AE35" s="93">
        <f t="shared" si="6"/>
        <v>0</v>
      </c>
      <c r="AF35" s="93">
        <f t="shared" si="6"/>
        <v>0</v>
      </c>
      <c r="AG35" s="93">
        <f t="shared" si="6"/>
        <v>0</v>
      </c>
      <c r="AH35" s="95">
        <f t="shared" si="6"/>
        <v>0</v>
      </c>
    </row>
    <row r="36" spans="1:34">
      <c r="A36" s="243"/>
      <c r="B36" s="46" t="s">
        <v>236</v>
      </c>
      <c r="C36" s="57">
        <f t="shared" si="1"/>
        <v>62.9</v>
      </c>
      <c r="D36" s="86">
        <v>14.5</v>
      </c>
      <c r="E36" s="86">
        <v>10</v>
      </c>
      <c r="F36" s="86">
        <v>20</v>
      </c>
      <c r="G36" s="86"/>
      <c r="H36" s="86">
        <v>18.399999999999999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7"/>
    </row>
    <row r="37" spans="1:34" ht="16" thickBot="1">
      <c r="A37" s="244"/>
      <c r="B37" s="47" t="s">
        <v>237</v>
      </c>
      <c r="C37" s="57">
        <f t="shared" si="1"/>
        <v>67.400000000000006</v>
      </c>
      <c r="D37" s="88">
        <v>10</v>
      </c>
      <c r="E37" s="88">
        <v>39</v>
      </c>
      <c r="F37" s="88"/>
      <c r="G37" s="88"/>
      <c r="H37" s="88">
        <v>18.399999999999999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</row>
    <row r="38" spans="1:34" ht="16" thickBot="1">
      <c r="A38" s="33" t="s">
        <v>64</v>
      </c>
      <c r="B38" s="34"/>
      <c r="C38" s="56">
        <f t="shared" si="1"/>
        <v>195.83</v>
      </c>
      <c r="D38" s="96">
        <f>SUM(D39:D42)</f>
        <v>42</v>
      </c>
      <c r="E38" s="96">
        <f>SUM(E39:E42)</f>
        <v>0</v>
      </c>
      <c r="F38" s="96">
        <f>SUM(F39:F42)</f>
        <v>21</v>
      </c>
      <c r="G38" s="96">
        <f>SUM(G39:G42)</f>
        <v>0</v>
      </c>
      <c r="H38" s="96">
        <f>SUM(H39:H42)</f>
        <v>0</v>
      </c>
      <c r="I38" s="96">
        <f t="shared" ref="I38:AH38" si="7">SUM(I39:I42)</f>
        <v>30.43</v>
      </c>
      <c r="J38" s="96">
        <f t="shared" si="7"/>
        <v>0</v>
      </c>
      <c r="K38" s="96">
        <f t="shared" si="7"/>
        <v>0</v>
      </c>
      <c r="L38" s="96">
        <f t="shared" si="7"/>
        <v>0</v>
      </c>
      <c r="M38" s="96">
        <f t="shared" si="7"/>
        <v>26</v>
      </c>
      <c r="N38" s="96">
        <f t="shared" si="7"/>
        <v>34.5</v>
      </c>
      <c r="O38" s="96">
        <f t="shared" si="7"/>
        <v>18.899999999999999</v>
      </c>
      <c r="P38" s="96">
        <f t="shared" si="7"/>
        <v>0</v>
      </c>
      <c r="Q38" s="96">
        <f t="shared" si="7"/>
        <v>0</v>
      </c>
      <c r="R38" s="96">
        <f t="shared" si="7"/>
        <v>6.5</v>
      </c>
      <c r="S38" s="96">
        <f t="shared" si="7"/>
        <v>0</v>
      </c>
      <c r="T38" s="96">
        <f t="shared" si="7"/>
        <v>0</v>
      </c>
      <c r="U38" s="96">
        <f t="shared" si="7"/>
        <v>16.5</v>
      </c>
      <c r="V38" s="96">
        <f t="shared" si="7"/>
        <v>0</v>
      </c>
      <c r="W38" s="96">
        <f t="shared" si="7"/>
        <v>0</v>
      </c>
      <c r="X38" s="96">
        <f t="shared" si="7"/>
        <v>0</v>
      </c>
      <c r="Y38" s="97">
        <f t="shared" si="7"/>
        <v>0</v>
      </c>
      <c r="Z38" s="96">
        <f t="shared" si="7"/>
        <v>0</v>
      </c>
      <c r="AA38" s="96">
        <f t="shared" si="7"/>
        <v>0</v>
      </c>
      <c r="AB38" s="96">
        <f t="shared" si="7"/>
        <v>0</v>
      </c>
      <c r="AC38" s="96">
        <f t="shared" si="7"/>
        <v>0</v>
      </c>
      <c r="AD38" s="96">
        <f t="shared" si="7"/>
        <v>0</v>
      </c>
      <c r="AE38" s="96">
        <f t="shared" si="7"/>
        <v>0</v>
      </c>
      <c r="AF38" s="96">
        <f t="shared" si="7"/>
        <v>0</v>
      </c>
      <c r="AG38" s="96">
        <f t="shared" si="7"/>
        <v>0</v>
      </c>
      <c r="AH38" s="98">
        <f t="shared" si="7"/>
        <v>0</v>
      </c>
    </row>
    <row r="39" spans="1:34" ht="30">
      <c r="A39" s="241"/>
      <c r="B39" s="50" t="s">
        <v>238</v>
      </c>
      <c r="C39" s="57">
        <f t="shared" si="1"/>
        <v>26.4</v>
      </c>
      <c r="D39" s="86"/>
      <c r="E39" s="86"/>
      <c r="F39" s="86"/>
      <c r="G39" s="86"/>
      <c r="H39" s="86"/>
      <c r="I39" s="86">
        <v>7</v>
      </c>
      <c r="J39" s="86"/>
      <c r="K39" s="86"/>
      <c r="L39" s="86"/>
      <c r="M39" s="86">
        <v>5.5</v>
      </c>
      <c r="N39" s="86">
        <v>3.9</v>
      </c>
      <c r="O39" s="86">
        <v>10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</row>
    <row r="40" spans="1:34">
      <c r="A40" s="241"/>
      <c r="B40" s="50" t="s">
        <v>239</v>
      </c>
      <c r="C40" s="57">
        <f t="shared" si="1"/>
        <v>66.05</v>
      </c>
      <c r="D40" s="86">
        <v>35</v>
      </c>
      <c r="E40" s="86"/>
      <c r="F40" s="86">
        <v>10</v>
      </c>
      <c r="G40" s="86"/>
      <c r="H40" s="86"/>
      <c r="I40" s="86">
        <v>2.85</v>
      </c>
      <c r="J40" s="86"/>
      <c r="K40" s="86"/>
      <c r="L40" s="86"/>
      <c r="M40" s="86">
        <v>0.5</v>
      </c>
      <c r="N40" s="86">
        <v>3.9</v>
      </c>
      <c r="O40" s="86"/>
      <c r="P40" s="86"/>
      <c r="Q40" s="86"/>
      <c r="R40" s="86">
        <v>6.5</v>
      </c>
      <c r="S40" s="86"/>
      <c r="T40" s="86"/>
      <c r="U40" s="86">
        <v>7.3</v>
      </c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</row>
    <row r="41" spans="1:34" ht="45">
      <c r="A41" s="241"/>
      <c r="B41" s="50" t="s">
        <v>240</v>
      </c>
      <c r="C41" s="57">
        <f t="shared" si="1"/>
        <v>55.09</v>
      </c>
      <c r="D41" s="86">
        <v>7</v>
      </c>
      <c r="E41" s="86"/>
      <c r="F41" s="86">
        <v>8</v>
      </c>
      <c r="G41" s="86"/>
      <c r="H41" s="86"/>
      <c r="I41" s="86">
        <v>10.69</v>
      </c>
      <c r="J41" s="86"/>
      <c r="K41" s="86"/>
      <c r="L41" s="86"/>
      <c r="M41" s="86"/>
      <c r="N41" s="86">
        <v>21.2</v>
      </c>
      <c r="O41" s="86"/>
      <c r="P41" s="86"/>
      <c r="Q41" s="86"/>
      <c r="R41" s="86"/>
      <c r="S41" s="86"/>
      <c r="T41" s="86"/>
      <c r="U41" s="86">
        <v>8.1999999999999993</v>
      </c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/>
    </row>
    <row r="42" spans="1:34" ht="46" thickBot="1">
      <c r="A42" s="242"/>
      <c r="B42" s="51" t="s">
        <v>241</v>
      </c>
      <c r="C42" s="57">
        <f t="shared" si="1"/>
        <v>48.29</v>
      </c>
      <c r="D42" s="88"/>
      <c r="E42" s="88"/>
      <c r="F42" s="88">
        <v>3</v>
      </c>
      <c r="G42" s="88"/>
      <c r="H42" s="88"/>
      <c r="I42" s="88">
        <v>9.89</v>
      </c>
      <c r="J42" s="88"/>
      <c r="K42" s="88"/>
      <c r="L42" s="88"/>
      <c r="M42" s="88">
        <v>20</v>
      </c>
      <c r="N42" s="88">
        <v>5.5</v>
      </c>
      <c r="O42" s="88">
        <v>8.9</v>
      </c>
      <c r="P42" s="88"/>
      <c r="Q42" s="88"/>
      <c r="R42" s="88"/>
      <c r="S42" s="88"/>
      <c r="T42" s="88"/>
      <c r="U42" s="88">
        <v>1</v>
      </c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9"/>
    </row>
    <row r="43" spans="1:34" ht="16" thickBot="1">
      <c r="A43" s="245" t="s">
        <v>58</v>
      </c>
      <c r="B43" s="52"/>
      <c r="C43" s="56">
        <f t="shared" si="1"/>
        <v>13.000000000000002</v>
      </c>
      <c r="D43" s="99">
        <v>2</v>
      </c>
      <c r="E43" s="99"/>
      <c r="F43" s="99">
        <v>1</v>
      </c>
      <c r="G43" s="99"/>
      <c r="H43" s="99"/>
      <c r="I43" s="99"/>
      <c r="J43" s="99">
        <v>1</v>
      </c>
      <c r="K43" s="99">
        <v>0.7</v>
      </c>
      <c r="L43" s="99">
        <v>1</v>
      </c>
      <c r="M43" s="99"/>
      <c r="N43" s="99"/>
      <c r="O43" s="99">
        <v>0.9</v>
      </c>
      <c r="P43" s="99">
        <v>1.5</v>
      </c>
      <c r="Q43" s="99"/>
      <c r="R43" s="99"/>
      <c r="S43" s="99"/>
      <c r="T43" s="99"/>
      <c r="U43" s="99">
        <v>4.9000000000000004</v>
      </c>
      <c r="V43" s="99"/>
      <c r="W43" s="99"/>
      <c r="X43" s="99"/>
      <c r="Y43" s="100"/>
      <c r="Z43" s="99"/>
      <c r="AA43" s="99"/>
      <c r="AB43" s="99"/>
      <c r="AC43" s="99"/>
      <c r="AD43" s="99"/>
      <c r="AE43" s="99"/>
      <c r="AF43" s="99"/>
      <c r="AG43" s="99"/>
      <c r="AH43" s="101"/>
    </row>
    <row r="46" spans="1:34">
      <c r="A46" s="19"/>
    </row>
    <row r="48" spans="1:34">
      <c r="A48" s="19"/>
    </row>
    <row r="49" spans="1:1">
      <c r="A49" s="19"/>
    </row>
    <row r="50" spans="1:1">
      <c r="A50" s="19"/>
    </row>
  </sheetData>
  <sheetProtection sheet="1" objects="1" scenarios="1"/>
  <mergeCells count="2">
    <mergeCell ref="A2:B2"/>
    <mergeCell ref="Z5:AH5"/>
  </mergeCells>
  <phoneticPr fontId="2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54"/>
  <sheetViews>
    <sheetView workbookViewId="0">
      <selection activeCell="AN3" sqref="AN3"/>
    </sheetView>
  </sheetViews>
  <sheetFormatPr baseColWidth="10" defaultRowHeight="15" x14ac:dyDescent="0"/>
  <cols>
    <col min="1" max="1" width="23.5" style="150" customWidth="1"/>
    <col min="2" max="2" width="27.1640625" customWidth="1"/>
    <col min="3" max="3" width="8.5" style="22" customWidth="1"/>
    <col min="4" max="4" width="10" customWidth="1"/>
    <col min="5" max="6" width="7.6640625" customWidth="1"/>
    <col min="7" max="7" width="6.5" customWidth="1"/>
    <col min="8" max="8" width="5.6640625" customWidth="1"/>
    <col min="9" max="9" width="10.33203125" customWidth="1"/>
    <col min="10" max="12" width="6.1640625" customWidth="1"/>
    <col min="13" max="13" width="6.5" customWidth="1"/>
    <col min="14" max="15" width="6.1640625" customWidth="1"/>
    <col min="16" max="16" width="9.83203125" customWidth="1"/>
    <col min="17" max="17" width="7.6640625" customWidth="1"/>
    <col min="19" max="21" width="7" customWidth="1"/>
    <col min="22" max="22" width="8.1640625" customWidth="1"/>
    <col min="23" max="25" width="7" customWidth="1"/>
    <col min="26" max="26" width="7.6640625" customWidth="1"/>
    <col min="27" max="27" width="6.6640625" customWidth="1"/>
    <col min="28" max="28" width="6.5" customWidth="1"/>
    <col min="29" max="29" width="7" customWidth="1"/>
    <col min="30" max="30" width="6.5" customWidth="1"/>
    <col min="31" max="31" width="7.6640625" customWidth="1"/>
    <col min="32" max="32" width="6.5" customWidth="1"/>
    <col min="33" max="33" width="8" customWidth="1"/>
    <col min="34" max="34" width="10.1640625" customWidth="1"/>
    <col min="35" max="35" width="7.5" customWidth="1"/>
    <col min="36" max="42" width="9" customWidth="1"/>
    <col min="43" max="188" width="10.83203125" style="17"/>
  </cols>
  <sheetData>
    <row r="1" spans="1:188" ht="17">
      <c r="A1" s="246" t="s">
        <v>50</v>
      </c>
      <c r="B1" s="247" t="s">
        <v>278</v>
      </c>
      <c r="C1" s="248" t="s">
        <v>280</v>
      </c>
      <c r="D1" s="249" t="s">
        <v>281</v>
      </c>
      <c r="E1" s="17"/>
      <c r="F1" s="17"/>
    </row>
    <row r="2" spans="1:188" ht="83" customHeight="1">
      <c r="A2" s="372" t="s">
        <v>51</v>
      </c>
      <c r="B2" s="373"/>
      <c r="C2" s="250"/>
      <c r="D2" s="269"/>
      <c r="E2" s="262" t="s">
        <v>279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62"/>
      <c r="R2" s="262"/>
      <c r="S2" s="257"/>
      <c r="T2" s="257"/>
      <c r="U2" s="257"/>
      <c r="V2" s="257"/>
      <c r="W2" s="257"/>
      <c r="X2" s="257"/>
      <c r="Y2" s="257"/>
      <c r="Z2" s="257"/>
      <c r="AA2" s="262" t="s">
        <v>279</v>
      </c>
      <c r="AB2" s="262" t="s">
        <v>279</v>
      </c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188">
      <c r="A3" s="248" t="s">
        <v>70</v>
      </c>
      <c r="B3" s="249"/>
      <c r="C3" s="248"/>
      <c r="D3" s="249"/>
      <c r="E3" s="213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</row>
    <row r="4" spans="1:188">
      <c r="A4" s="248"/>
      <c r="B4" s="249"/>
      <c r="C4" s="252" t="s">
        <v>242</v>
      </c>
      <c r="D4" s="252">
        <v>1546.13</v>
      </c>
      <c r="E4" s="253">
        <v>322.05</v>
      </c>
      <c r="F4" s="253">
        <v>288</v>
      </c>
      <c r="G4" s="254">
        <v>85</v>
      </c>
      <c r="H4" s="254">
        <v>70</v>
      </c>
      <c r="I4" s="254">
        <v>38</v>
      </c>
      <c r="J4" s="254">
        <v>32.43</v>
      </c>
      <c r="K4" s="254">
        <v>19.5</v>
      </c>
      <c r="L4" s="254">
        <v>34.1</v>
      </c>
      <c r="M4" s="254">
        <v>47</v>
      </c>
      <c r="N4" s="254">
        <v>26.5</v>
      </c>
      <c r="O4" s="254">
        <v>35</v>
      </c>
      <c r="P4" s="254">
        <v>20.399999999999999</v>
      </c>
      <c r="Q4" s="254">
        <v>41</v>
      </c>
      <c r="R4" s="254">
        <v>9</v>
      </c>
      <c r="S4" s="254">
        <v>55.599999999999994</v>
      </c>
      <c r="T4" s="254">
        <v>39.5</v>
      </c>
      <c r="U4" s="254">
        <v>8</v>
      </c>
      <c r="V4" s="254">
        <v>26.6</v>
      </c>
      <c r="W4" s="254">
        <v>14.4</v>
      </c>
      <c r="X4" s="254">
        <v>7.5</v>
      </c>
      <c r="Y4" s="254">
        <v>20.5</v>
      </c>
      <c r="Z4" s="254">
        <v>8.5</v>
      </c>
      <c r="AA4" s="254">
        <v>65</v>
      </c>
      <c r="AB4" s="254">
        <v>29.3</v>
      </c>
      <c r="AC4" s="254">
        <v>18.5</v>
      </c>
      <c r="AD4" s="254">
        <v>12.5</v>
      </c>
      <c r="AE4" s="254">
        <v>30.5</v>
      </c>
      <c r="AF4" s="254">
        <v>75.5</v>
      </c>
      <c r="AG4" s="254">
        <v>42.5</v>
      </c>
      <c r="AH4" s="254">
        <v>18.5</v>
      </c>
      <c r="AI4" s="254">
        <v>3.25</v>
      </c>
      <c r="AJ4" s="251"/>
      <c r="AK4" s="251"/>
      <c r="AL4" s="251"/>
      <c r="AM4" s="251"/>
      <c r="AN4" s="251"/>
      <c r="AO4" s="251"/>
      <c r="AP4" s="251"/>
    </row>
    <row r="5" spans="1:188">
      <c r="A5" s="248"/>
      <c r="B5" s="249"/>
      <c r="C5" s="252" t="s">
        <v>243</v>
      </c>
      <c r="D5" s="255">
        <f>((D10-D4)/D4)</f>
        <v>1.505048087806328E-2</v>
      </c>
      <c r="E5" s="255">
        <f>((E10-E4)/E4)</f>
        <v>1.8475392019872656E-2</v>
      </c>
      <c r="F5" s="256">
        <f>((F10-F4)/F4)</f>
        <v>-0.1111111111111111</v>
      </c>
      <c r="G5" s="255">
        <f>((G10-G4)/G4)</f>
        <v>0.14117647058823529</v>
      </c>
      <c r="H5" s="255">
        <f t="shared" ref="H5:AI5" si="0">((H10-H4)/H4)</f>
        <v>2.8571428571428571E-2</v>
      </c>
      <c r="I5" s="255">
        <f t="shared" si="0"/>
        <v>0</v>
      </c>
      <c r="J5" s="255">
        <f t="shared" si="0"/>
        <v>0.10545790934320079</v>
      </c>
      <c r="K5" s="255">
        <f t="shared" si="0"/>
        <v>0.46974358974358976</v>
      </c>
      <c r="L5" s="256">
        <f t="shared" si="0"/>
        <v>-7.624633431085058E-2</v>
      </c>
      <c r="M5" s="256">
        <f t="shared" si="0"/>
        <v>-0.27659574468085107</v>
      </c>
      <c r="N5" s="255">
        <f t="shared" si="0"/>
        <v>3.7735849056603772E-2</v>
      </c>
      <c r="O5" s="255">
        <f t="shared" si="0"/>
        <v>7.1428571428571425E-2</v>
      </c>
      <c r="P5" s="255">
        <f t="shared" si="0"/>
        <v>4.4117647058825203E-3</v>
      </c>
      <c r="Q5" s="255">
        <f t="shared" si="0"/>
        <v>0</v>
      </c>
      <c r="R5" s="255">
        <f t="shared" si="0"/>
        <v>0</v>
      </c>
      <c r="S5" s="256">
        <f t="shared" si="0"/>
        <v>-4.8561151079136493E-2</v>
      </c>
      <c r="T5" s="256">
        <f t="shared" si="0"/>
        <v>-0.12658227848101267</v>
      </c>
      <c r="U5" s="255">
        <f t="shared" si="0"/>
        <v>6.25E-2</v>
      </c>
      <c r="V5" s="255">
        <f t="shared" si="0"/>
        <v>0.21428571428571411</v>
      </c>
      <c r="W5" s="256">
        <f t="shared" si="0"/>
        <v>-5.5555555555555601E-2</v>
      </c>
      <c r="X5" s="256">
        <f t="shared" si="0"/>
        <v>0.26666666666666666</v>
      </c>
      <c r="Y5" s="256">
        <f t="shared" si="0"/>
        <v>-4.878048780487805E-2</v>
      </c>
      <c r="Z5" s="255">
        <f t="shared" si="0"/>
        <v>1.0588235294117647</v>
      </c>
      <c r="AA5" s="255">
        <f t="shared" si="0"/>
        <v>0.54769230769230759</v>
      </c>
      <c r="AB5" s="255">
        <f t="shared" si="0"/>
        <v>-0.28327645051194539</v>
      </c>
      <c r="AC5" s="255">
        <f t="shared" si="0"/>
        <v>5.405405405405482E-3</v>
      </c>
      <c r="AD5" s="255">
        <f t="shared" si="0"/>
        <v>0</v>
      </c>
      <c r="AE5" s="255">
        <f t="shared" si="0"/>
        <v>0</v>
      </c>
      <c r="AF5" s="256">
        <f t="shared" si="0"/>
        <v>-0.23708609271523176</v>
      </c>
      <c r="AG5" s="255">
        <f t="shared" si="0"/>
        <v>2.3529411764706219E-3</v>
      </c>
      <c r="AH5" s="255">
        <f t="shared" si="0"/>
        <v>-0.94054054054054048</v>
      </c>
      <c r="AI5" s="255">
        <f t="shared" si="0"/>
        <v>0.30769230769230771</v>
      </c>
      <c r="AJ5" s="251"/>
      <c r="AK5" s="251"/>
      <c r="AL5" s="251"/>
      <c r="AM5" s="251"/>
      <c r="AN5" s="251"/>
      <c r="AO5" s="251"/>
      <c r="AP5" s="251"/>
    </row>
    <row r="6" spans="1:188">
      <c r="A6" s="248"/>
      <c r="B6" s="249"/>
      <c r="C6" s="252"/>
      <c r="D6" s="255"/>
      <c r="E6" s="255"/>
      <c r="F6" s="256"/>
      <c r="G6" s="255"/>
      <c r="H6" s="255"/>
      <c r="I6" s="255"/>
      <c r="J6" s="255"/>
      <c r="K6" s="255"/>
      <c r="L6" s="256"/>
      <c r="M6" s="256"/>
      <c r="N6" s="255"/>
      <c r="O6" s="255"/>
      <c r="P6" s="255"/>
      <c r="Q6" s="255"/>
      <c r="R6" s="255"/>
      <c r="S6" s="256"/>
      <c r="T6" s="256"/>
      <c r="U6" s="255"/>
      <c r="V6" s="255"/>
      <c r="W6" s="256"/>
      <c r="X6" s="256"/>
      <c r="Y6" s="256"/>
      <c r="Z6" s="255"/>
      <c r="AA6" s="255"/>
      <c r="AB6" s="255"/>
      <c r="AC6" s="255"/>
      <c r="AD6" s="255"/>
      <c r="AE6" s="255"/>
      <c r="AF6" s="256"/>
      <c r="AG6" s="255"/>
      <c r="AH6" s="255"/>
      <c r="AI6" s="255"/>
      <c r="AJ6" s="251"/>
      <c r="AK6" s="251"/>
      <c r="AL6" s="251"/>
      <c r="AM6" s="251"/>
      <c r="AN6" s="251"/>
      <c r="AO6" s="251"/>
      <c r="AP6" s="251"/>
    </row>
    <row r="7" spans="1:188" s="22" customFormat="1" ht="16" thickBot="1">
      <c r="A7" s="150"/>
      <c r="B7" s="150"/>
      <c r="D7" s="258" t="s">
        <v>245</v>
      </c>
      <c r="E7" s="150"/>
      <c r="F7" s="150"/>
      <c r="X7" s="22" t="s">
        <v>248</v>
      </c>
      <c r="Z7" s="22" t="s">
        <v>247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</row>
    <row r="8" spans="1:188" ht="16" thickBot="1">
      <c r="E8" s="83"/>
      <c r="F8" s="84"/>
      <c r="G8" s="84"/>
      <c r="H8" s="84"/>
      <c r="I8" s="83" t="s">
        <v>87</v>
      </c>
      <c r="J8" s="84"/>
      <c r="K8" s="84"/>
      <c r="L8" s="84"/>
      <c r="M8" s="84"/>
      <c r="N8" s="84"/>
      <c r="O8" s="84"/>
      <c r="P8" s="84" t="s">
        <v>87</v>
      </c>
      <c r="Q8" s="84"/>
      <c r="R8" s="84"/>
      <c r="S8" s="84"/>
      <c r="T8" s="84"/>
      <c r="U8" s="84" t="s">
        <v>87</v>
      </c>
      <c r="V8" s="84"/>
      <c r="W8" s="84"/>
      <c r="X8" s="84"/>
      <c r="Y8" s="84"/>
      <c r="Z8" s="85"/>
      <c r="AA8" s="364" t="s">
        <v>88</v>
      </c>
      <c r="AB8" s="365"/>
      <c r="AC8" s="365"/>
      <c r="AD8" s="365"/>
      <c r="AE8" s="365"/>
      <c r="AF8" s="365"/>
      <c r="AG8" s="365"/>
      <c r="AH8" s="365"/>
      <c r="AI8" s="366"/>
      <c r="AJ8" s="367" t="s">
        <v>163</v>
      </c>
      <c r="AK8" s="368"/>
      <c r="AL8" s="368"/>
      <c r="AM8" s="368"/>
      <c r="AN8" s="368"/>
      <c r="AO8" s="369"/>
      <c r="AP8" s="17"/>
    </row>
    <row r="9" spans="1:188" s="18" customFormat="1" ht="46" thickBot="1">
      <c r="A9" s="40" t="s">
        <v>169</v>
      </c>
      <c r="B9" s="41" t="s">
        <v>170</v>
      </c>
      <c r="C9" s="148" t="s">
        <v>165</v>
      </c>
      <c r="D9" s="54" t="s">
        <v>35</v>
      </c>
      <c r="E9" s="25" t="s">
        <v>41</v>
      </c>
      <c r="F9" s="25" t="s">
        <v>91</v>
      </c>
      <c r="G9" s="25" t="s">
        <v>42</v>
      </c>
      <c r="H9" s="26" t="s">
        <v>86</v>
      </c>
      <c r="I9" s="26" t="s">
        <v>43</v>
      </c>
      <c r="J9" s="25" t="s">
        <v>207</v>
      </c>
      <c r="K9" s="25" t="s">
        <v>45</v>
      </c>
      <c r="L9" s="25" t="s">
        <v>46</v>
      </c>
      <c r="M9" s="25" t="s">
        <v>68</v>
      </c>
      <c r="N9" s="25" t="s">
        <v>84</v>
      </c>
      <c r="O9" s="25" t="s">
        <v>47</v>
      </c>
      <c r="P9" s="25" t="s">
        <v>48</v>
      </c>
      <c r="Q9" s="27" t="s">
        <v>67</v>
      </c>
      <c r="R9" s="26" t="s">
        <v>49</v>
      </c>
      <c r="S9" s="26" t="s">
        <v>53</v>
      </c>
      <c r="T9" s="25" t="s">
        <v>54</v>
      </c>
      <c r="U9" s="25" t="s">
        <v>55</v>
      </c>
      <c r="V9" s="25" t="s">
        <v>66</v>
      </c>
      <c r="W9" s="26" t="s">
        <v>65</v>
      </c>
      <c r="X9" s="25" t="s">
        <v>76</v>
      </c>
      <c r="Y9" s="25" t="s">
        <v>56</v>
      </c>
      <c r="Z9" s="195" t="s">
        <v>90</v>
      </c>
      <c r="AA9" s="31" t="s">
        <v>77</v>
      </c>
      <c r="AB9" s="28" t="s">
        <v>78</v>
      </c>
      <c r="AC9" s="42" t="s">
        <v>210</v>
      </c>
      <c r="AD9" s="28" t="s">
        <v>89</v>
      </c>
      <c r="AE9" s="28" t="s">
        <v>79</v>
      </c>
      <c r="AF9" s="28" t="s">
        <v>80</v>
      </c>
      <c r="AG9" s="30" t="s">
        <v>81</v>
      </c>
      <c r="AH9" s="30" t="s">
        <v>249</v>
      </c>
      <c r="AI9" s="29" t="s">
        <v>92</v>
      </c>
      <c r="AJ9" s="133" t="s">
        <v>162</v>
      </c>
      <c r="AK9" s="132" t="s">
        <v>201</v>
      </c>
      <c r="AL9" s="132" t="s">
        <v>206</v>
      </c>
      <c r="AM9" s="132" t="s">
        <v>203</v>
      </c>
      <c r="AN9" s="132" t="s">
        <v>204</v>
      </c>
      <c r="AO9" s="134" t="s">
        <v>205</v>
      </c>
      <c r="AP9" s="134" t="s">
        <v>244</v>
      </c>
    </row>
    <row r="10" spans="1:188" ht="16" thickBot="1">
      <c r="A10" s="39"/>
      <c r="B10" s="53"/>
      <c r="C10" s="158"/>
      <c r="D10" s="55">
        <f t="shared" ref="D10:AP10" si="1">SUM(D11+D12+D19+D26+D33+D38+D42+D47)</f>
        <v>1569.4</v>
      </c>
      <c r="E10" s="55">
        <f t="shared" si="1"/>
        <v>328</v>
      </c>
      <c r="F10" s="55">
        <f t="shared" si="1"/>
        <v>256</v>
      </c>
      <c r="G10" s="55">
        <f t="shared" si="1"/>
        <v>97</v>
      </c>
      <c r="H10" s="55">
        <f t="shared" si="1"/>
        <v>72</v>
      </c>
      <c r="I10" s="55">
        <f t="shared" si="1"/>
        <v>38</v>
      </c>
      <c r="J10" s="55">
        <f t="shared" si="1"/>
        <v>35.85</v>
      </c>
      <c r="K10" s="55">
        <f t="shared" si="1"/>
        <v>28.66</v>
      </c>
      <c r="L10" s="55">
        <f t="shared" si="1"/>
        <v>31.499999999999996</v>
      </c>
      <c r="M10" s="55">
        <f t="shared" si="1"/>
        <v>34</v>
      </c>
      <c r="N10" s="55">
        <f t="shared" si="1"/>
        <v>27.5</v>
      </c>
      <c r="O10" s="55">
        <f t="shared" si="1"/>
        <v>37.5</v>
      </c>
      <c r="P10" s="55">
        <f t="shared" si="1"/>
        <v>20.490000000000002</v>
      </c>
      <c r="Q10" s="55">
        <f t="shared" si="1"/>
        <v>41</v>
      </c>
      <c r="R10" s="55">
        <f t="shared" si="1"/>
        <v>9</v>
      </c>
      <c r="S10" s="55">
        <f t="shared" si="1"/>
        <v>52.900000000000006</v>
      </c>
      <c r="T10" s="55">
        <f t="shared" si="1"/>
        <v>34.5</v>
      </c>
      <c r="U10" s="55">
        <f t="shared" si="1"/>
        <v>8.5</v>
      </c>
      <c r="V10" s="55">
        <f t="shared" si="1"/>
        <v>32.299999999999997</v>
      </c>
      <c r="W10" s="55">
        <f t="shared" si="1"/>
        <v>13.6</v>
      </c>
      <c r="X10" s="55">
        <f t="shared" si="1"/>
        <v>9.5</v>
      </c>
      <c r="Y10" s="55">
        <f t="shared" si="1"/>
        <v>19.5</v>
      </c>
      <c r="Z10" s="188">
        <f t="shared" si="1"/>
        <v>17.5</v>
      </c>
      <c r="AA10" s="55">
        <f t="shared" si="1"/>
        <v>100.6</v>
      </c>
      <c r="AB10" s="55">
        <f t="shared" si="1"/>
        <v>21</v>
      </c>
      <c r="AC10" s="55">
        <f t="shared" si="1"/>
        <v>18.600000000000001</v>
      </c>
      <c r="AD10" s="55">
        <f t="shared" si="1"/>
        <v>12.5</v>
      </c>
      <c r="AE10" s="55">
        <f t="shared" si="1"/>
        <v>30.5</v>
      </c>
      <c r="AF10" s="55">
        <f t="shared" si="1"/>
        <v>57.6</v>
      </c>
      <c r="AG10" s="55">
        <f t="shared" si="1"/>
        <v>42.6</v>
      </c>
      <c r="AH10" s="55">
        <f t="shared" si="1"/>
        <v>1.1000000000000001</v>
      </c>
      <c r="AI10" s="55">
        <f t="shared" si="1"/>
        <v>4.25</v>
      </c>
      <c r="AJ10" s="55">
        <f t="shared" si="1"/>
        <v>3.3200000000000003</v>
      </c>
      <c r="AK10" s="55">
        <f t="shared" si="1"/>
        <v>2.75</v>
      </c>
      <c r="AL10" s="55">
        <f t="shared" si="1"/>
        <v>0.57999999999999996</v>
      </c>
      <c r="AM10" s="55">
        <f t="shared" si="1"/>
        <v>3.25</v>
      </c>
      <c r="AN10" s="55">
        <f t="shared" si="1"/>
        <v>3</v>
      </c>
      <c r="AO10" s="55">
        <f t="shared" si="1"/>
        <v>3.25</v>
      </c>
      <c r="AP10" s="55">
        <f t="shared" si="1"/>
        <v>19.700000000000003</v>
      </c>
    </row>
    <row r="11" spans="1:188" ht="16" thickBot="1">
      <c r="A11" s="32" t="s">
        <v>69</v>
      </c>
      <c r="B11" s="45" t="s">
        <v>171</v>
      </c>
      <c r="C11" s="153">
        <v>1</v>
      </c>
      <c r="D11" s="56">
        <f t="shared" ref="D11:D47" si="2">SUM(E11:AP11)</f>
        <v>81.069999999999979</v>
      </c>
      <c r="E11" s="90">
        <v>55</v>
      </c>
      <c r="F11" s="91">
        <v>5</v>
      </c>
      <c r="G11" s="91">
        <v>1.35</v>
      </c>
      <c r="H11" s="91">
        <v>2</v>
      </c>
      <c r="I11" s="91">
        <v>1</v>
      </c>
      <c r="J11" s="91">
        <v>2</v>
      </c>
      <c r="K11" s="91">
        <v>0.5</v>
      </c>
      <c r="L11" s="91">
        <v>0.5</v>
      </c>
      <c r="M11" s="215">
        <v>1</v>
      </c>
      <c r="N11" s="91">
        <v>0.5</v>
      </c>
      <c r="O11" s="91">
        <v>0.5</v>
      </c>
      <c r="P11" s="215">
        <v>0.61</v>
      </c>
      <c r="Q11" s="91">
        <v>0.5</v>
      </c>
      <c r="R11" s="91">
        <v>0.25</v>
      </c>
      <c r="S11" s="91">
        <v>0.5</v>
      </c>
      <c r="T11" s="91">
        <v>0.5</v>
      </c>
      <c r="U11" s="91">
        <v>0.5</v>
      </c>
      <c r="V11" s="91">
        <v>0.5</v>
      </c>
      <c r="W11" s="91">
        <v>0.5</v>
      </c>
      <c r="X11" s="91">
        <v>0.5</v>
      </c>
      <c r="Y11" s="91">
        <v>0.5</v>
      </c>
      <c r="Z11" s="196">
        <v>0.5</v>
      </c>
      <c r="AA11" s="90">
        <v>0.5</v>
      </c>
      <c r="AB11" s="91">
        <v>0.5</v>
      </c>
      <c r="AC11" s="91">
        <v>0.5</v>
      </c>
      <c r="AD11" s="91">
        <v>0.5</v>
      </c>
      <c r="AE11" s="91">
        <v>0.5</v>
      </c>
      <c r="AF11" s="91">
        <v>0.5</v>
      </c>
      <c r="AG11" s="91">
        <v>0.5</v>
      </c>
      <c r="AH11" s="266">
        <v>0.1</v>
      </c>
      <c r="AI11" s="92">
        <v>0.25</v>
      </c>
      <c r="AJ11" s="194">
        <v>0.25</v>
      </c>
      <c r="AK11" s="92">
        <v>0.25</v>
      </c>
      <c r="AL11" s="92">
        <v>0.16</v>
      </c>
      <c r="AM11" s="92">
        <v>0.25</v>
      </c>
      <c r="AN11" s="92">
        <v>0.75</v>
      </c>
      <c r="AO11" s="92">
        <v>0.25</v>
      </c>
      <c r="AP11" s="92">
        <v>0.6</v>
      </c>
    </row>
    <row r="12" spans="1:188" ht="31" thickBot="1">
      <c r="A12" s="35" t="s">
        <v>59</v>
      </c>
      <c r="B12" s="38"/>
      <c r="C12" s="154"/>
      <c r="D12" s="56">
        <f t="shared" si="2"/>
        <v>300.50999999999993</v>
      </c>
      <c r="E12" s="180">
        <f t="shared" ref="E12:AP12" si="3">SUM(E13:E18)</f>
        <v>46.9</v>
      </c>
      <c r="F12" s="93">
        <f t="shared" si="3"/>
        <v>26</v>
      </c>
      <c r="G12" s="93">
        <f t="shared" si="3"/>
        <v>19.899999999999999</v>
      </c>
      <c r="H12" s="93">
        <f t="shared" si="3"/>
        <v>21</v>
      </c>
      <c r="I12" s="93">
        <f t="shared" si="3"/>
        <v>0</v>
      </c>
      <c r="J12" s="93">
        <f t="shared" si="3"/>
        <v>0</v>
      </c>
      <c r="K12" s="93">
        <f t="shared" si="3"/>
        <v>8</v>
      </c>
      <c r="L12" s="93">
        <f t="shared" si="3"/>
        <v>12.2</v>
      </c>
      <c r="M12" s="93">
        <f t="shared" si="3"/>
        <v>1</v>
      </c>
      <c r="N12" s="93">
        <f t="shared" si="3"/>
        <v>0</v>
      </c>
      <c r="O12" s="93">
        <f t="shared" si="3"/>
        <v>0</v>
      </c>
      <c r="P12" s="93">
        <f t="shared" si="3"/>
        <v>0</v>
      </c>
      <c r="Q12" s="93">
        <f t="shared" si="3"/>
        <v>33.700000000000003</v>
      </c>
      <c r="R12" s="93">
        <f t="shared" si="3"/>
        <v>8.75</v>
      </c>
      <c r="S12" s="93">
        <f t="shared" si="3"/>
        <v>8.1</v>
      </c>
      <c r="T12" s="93">
        <f t="shared" si="3"/>
        <v>0</v>
      </c>
      <c r="U12" s="93">
        <f t="shared" si="3"/>
        <v>1</v>
      </c>
      <c r="V12" s="93">
        <f t="shared" si="3"/>
        <v>0</v>
      </c>
      <c r="W12" s="93">
        <f t="shared" si="3"/>
        <v>6.5</v>
      </c>
      <c r="X12" s="93">
        <f t="shared" si="3"/>
        <v>0</v>
      </c>
      <c r="Y12" s="93">
        <f t="shared" si="3"/>
        <v>0</v>
      </c>
      <c r="Z12" s="94">
        <f t="shared" si="3"/>
        <v>11</v>
      </c>
      <c r="AA12" s="180">
        <f t="shared" si="3"/>
        <v>70</v>
      </c>
      <c r="AB12" s="93">
        <f t="shared" si="3"/>
        <v>20.399999999999999</v>
      </c>
      <c r="AC12" s="93">
        <f t="shared" si="3"/>
        <v>4</v>
      </c>
      <c r="AD12" s="93">
        <f t="shared" si="3"/>
        <v>0</v>
      </c>
      <c r="AE12" s="93">
        <f t="shared" si="3"/>
        <v>0</v>
      </c>
      <c r="AF12" s="93">
        <f t="shared" si="3"/>
        <v>0</v>
      </c>
      <c r="AG12" s="93">
        <f t="shared" si="3"/>
        <v>0</v>
      </c>
      <c r="AH12" s="93">
        <f t="shared" si="3"/>
        <v>0</v>
      </c>
      <c r="AI12" s="95">
        <f t="shared" si="3"/>
        <v>0</v>
      </c>
      <c r="AJ12" s="180">
        <f t="shared" si="3"/>
        <v>2.06</v>
      </c>
      <c r="AK12" s="93">
        <f t="shared" si="3"/>
        <v>0</v>
      </c>
      <c r="AL12" s="93">
        <f t="shared" si="3"/>
        <v>0</v>
      </c>
      <c r="AM12" s="93">
        <f t="shared" si="3"/>
        <v>0</v>
      </c>
      <c r="AN12" s="93">
        <f t="shared" si="3"/>
        <v>0</v>
      </c>
      <c r="AO12" s="95">
        <f t="shared" si="3"/>
        <v>0</v>
      </c>
      <c r="AP12" s="95">
        <f t="shared" si="3"/>
        <v>0</v>
      </c>
    </row>
    <row r="13" spans="1:188">
      <c r="A13" s="36" t="s">
        <v>96</v>
      </c>
      <c r="B13" s="46" t="s">
        <v>178</v>
      </c>
      <c r="C13" s="164">
        <v>2</v>
      </c>
      <c r="D13" s="179">
        <f t="shared" si="2"/>
        <v>40.65</v>
      </c>
      <c r="E13" s="181">
        <v>15</v>
      </c>
      <c r="F13" s="86">
        <v>7</v>
      </c>
      <c r="G13" s="205">
        <v>15.9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>
        <v>2.75</v>
      </c>
      <c r="S13" s="86"/>
      <c r="T13" s="86"/>
      <c r="U13" s="86"/>
      <c r="V13" s="86"/>
      <c r="W13" s="86"/>
      <c r="X13" s="86"/>
      <c r="Y13" s="86"/>
      <c r="Z13" s="86"/>
      <c r="AA13" s="181"/>
      <c r="AB13" s="86"/>
      <c r="AC13" s="86"/>
      <c r="AD13" s="86"/>
      <c r="AE13" s="86"/>
      <c r="AF13" s="86"/>
      <c r="AG13" s="86"/>
      <c r="AH13" s="86"/>
      <c r="AI13" s="87"/>
      <c r="AJ13" s="181"/>
      <c r="AK13" s="86"/>
      <c r="AL13" s="86"/>
      <c r="AM13" s="86"/>
      <c r="AN13" s="86"/>
      <c r="AO13" s="87"/>
      <c r="AP13" s="87"/>
    </row>
    <row r="14" spans="1:188">
      <c r="A14" s="36" t="s">
        <v>97</v>
      </c>
      <c r="B14" s="46" t="s">
        <v>179</v>
      </c>
      <c r="C14" s="154">
        <v>3</v>
      </c>
      <c r="D14" s="179">
        <f t="shared" si="2"/>
        <v>181.09999999999997</v>
      </c>
      <c r="E14" s="264">
        <v>19</v>
      </c>
      <c r="F14" s="86">
        <v>19</v>
      </c>
      <c r="G14" s="86"/>
      <c r="H14" s="203">
        <v>14</v>
      </c>
      <c r="I14" s="86"/>
      <c r="J14" s="86"/>
      <c r="K14" s="86"/>
      <c r="L14" s="86">
        <v>5.6</v>
      </c>
      <c r="M14" s="86"/>
      <c r="N14" s="86"/>
      <c r="O14" s="86"/>
      <c r="P14" s="86"/>
      <c r="Q14" s="86">
        <v>30</v>
      </c>
      <c r="R14" s="86">
        <v>2.5</v>
      </c>
      <c r="S14" s="86">
        <v>3.8</v>
      </c>
      <c r="T14" s="86"/>
      <c r="U14" s="86"/>
      <c r="V14" s="86"/>
      <c r="W14" s="86"/>
      <c r="X14" s="86"/>
      <c r="Y14" s="86"/>
      <c r="Z14" s="86"/>
      <c r="AA14" s="264">
        <v>70</v>
      </c>
      <c r="AB14" s="265">
        <v>17.2</v>
      </c>
      <c r="AC14" s="86"/>
      <c r="AD14" s="86"/>
      <c r="AE14" s="86"/>
      <c r="AF14" s="86"/>
      <c r="AG14" s="86"/>
      <c r="AH14" s="86"/>
      <c r="AI14" s="87"/>
      <c r="AJ14" s="181"/>
      <c r="AK14" s="86"/>
      <c r="AL14" s="86"/>
      <c r="AM14" s="86"/>
      <c r="AN14" s="86"/>
      <c r="AO14" s="87"/>
      <c r="AP14" s="87"/>
    </row>
    <row r="15" spans="1:188">
      <c r="A15" s="36" t="s">
        <v>98</v>
      </c>
      <c r="B15" s="46" t="s">
        <v>180</v>
      </c>
      <c r="C15" s="164">
        <v>4</v>
      </c>
      <c r="D15" s="179">
        <f t="shared" si="2"/>
        <v>5</v>
      </c>
      <c r="E15" s="181">
        <v>4</v>
      </c>
      <c r="F15" s="86"/>
      <c r="G15" s="86"/>
      <c r="H15" s="86"/>
      <c r="I15" s="86"/>
      <c r="J15" s="86"/>
      <c r="K15" s="86"/>
      <c r="L15" s="86"/>
      <c r="M15" s="86">
        <v>1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181"/>
      <c r="AB15" s="86"/>
      <c r="AC15" s="86"/>
      <c r="AD15" s="86"/>
      <c r="AE15" s="86"/>
      <c r="AF15" s="86"/>
      <c r="AG15" s="86"/>
      <c r="AH15" s="86"/>
      <c r="AI15" s="87"/>
      <c r="AJ15" s="181"/>
      <c r="AK15" s="86"/>
      <c r="AL15" s="86"/>
      <c r="AM15" s="86"/>
      <c r="AN15" s="86"/>
      <c r="AO15" s="87"/>
      <c r="AP15" s="87"/>
    </row>
    <row r="16" spans="1:188">
      <c r="A16" s="36" t="s">
        <v>99</v>
      </c>
      <c r="B16" s="46" t="s">
        <v>181</v>
      </c>
      <c r="C16" s="164">
        <v>5</v>
      </c>
      <c r="D16" s="179">
        <f t="shared" si="2"/>
        <v>20.5</v>
      </c>
      <c r="E16" s="181">
        <v>0.5</v>
      </c>
      <c r="F16" s="86"/>
      <c r="G16" s="86"/>
      <c r="H16" s="86"/>
      <c r="I16" s="86"/>
      <c r="J16" s="86"/>
      <c r="K16" s="86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>
        <v>1</v>
      </c>
      <c r="V16" s="86"/>
      <c r="W16" s="86"/>
      <c r="X16" s="86"/>
      <c r="Y16" s="86"/>
      <c r="Z16" s="86">
        <v>11</v>
      </c>
      <c r="AA16" s="181"/>
      <c r="AB16" s="86"/>
      <c r="AC16" s="86"/>
      <c r="AD16" s="86"/>
      <c r="AE16" s="86"/>
      <c r="AF16" s="86"/>
      <c r="AG16" s="86"/>
      <c r="AH16" s="86"/>
      <c r="AI16" s="87"/>
      <c r="AJ16" s="181"/>
      <c r="AK16" s="86"/>
      <c r="AL16" s="86"/>
      <c r="AM16" s="86"/>
      <c r="AN16" s="86"/>
      <c r="AO16" s="87"/>
      <c r="AP16" s="87"/>
    </row>
    <row r="17" spans="1:42" customFormat="1">
      <c r="A17" s="36" t="s">
        <v>100</v>
      </c>
      <c r="B17" s="46" t="s">
        <v>182</v>
      </c>
      <c r="C17" s="164">
        <v>6</v>
      </c>
      <c r="D17" s="179">
        <f t="shared" si="2"/>
        <v>28.959999999999997</v>
      </c>
      <c r="E17" s="181">
        <v>7.9</v>
      </c>
      <c r="F17" s="86"/>
      <c r="G17" s="205">
        <v>2</v>
      </c>
      <c r="H17" s="86"/>
      <c r="I17" s="86"/>
      <c r="J17" s="86"/>
      <c r="K17" s="86"/>
      <c r="L17" s="86">
        <v>6.6</v>
      </c>
      <c r="M17" s="86"/>
      <c r="N17" s="86"/>
      <c r="O17" s="86"/>
      <c r="P17" s="86"/>
      <c r="Q17" s="86"/>
      <c r="R17" s="86">
        <v>3</v>
      </c>
      <c r="S17" s="86">
        <v>0.9</v>
      </c>
      <c r="T17" s="86"/>
      <c r="U17" s="86"/>
      <c r="V17" s="86"/>
      <c r="W17" s="205">
        <v>6.5</v>
      </c>
      <c r="X17" s="86"/>
      <c r="Y17" s="86"/>
      <c r="Z17" s="86"/>
      <c r="AA17" s="181"/>
      <c r="AB17" s="86"/>
      <c r="AC17" s="86"/>
      <c r="AD17" s="86"/>
      <c r="AE17" s="86"/>
      <c r="AF17" s="86"/>
      <c r="AG17" s="86"/>
      <c r="AH17" s="86"/>
      <c r="AI17" s="87"/>
      <c r="AJ17" s="181">
        <v>2.06</v>
      </c>
      <c r="AK17" s="86"/>
      <c r="AL17" s="86"/>
      <c r="AM17" s="86"/>
      <c r="AN17" s="86"/>
      <c r="AO17" s="87"/>
      <c r="AP17" s="87"/>
    </row>
    <row r="18" spans="1:42" customFormat="1" ht="16" thickBot="1">
      <c r="A18" s="37" t="s">
        <v>101</v>
      </c>
      <c r="B18" s="47" t="s">
        <v>183</v>
      </c>
      <c r="C18" s="154">
        <v>7</v>
      </c>
      <c r="D18" s="179">
        <f t="shared" si="2"/>
        <v>24.299999999999997</v>
      </c>
      <c r="E18" s="182">
        <v>0.5</v>
      </c>
      <c r="F18" s="88"/>
      <c r="G18" s="88">
        <v>2</v>
      </c>
      <c r="H18" s="204">
        <v>7</v>
      </c>
      <c r="I18" s="88"/>
      <c r="J18" s="88"/>
      <c r="K18" s="88"/>
      <c r="L18" s="88"/>
      <c r="M18" s="88"/>
      <c r="N18" s="88"/>
      <c r="O18" s="88"/>
      <c r="P18" s="88"/>
      <c r="Q18" s="88">
        <v>3.7</v>
      </c>
      <c r="R18" s="88">
        <v>0.5</v>
      </c>
      <c r="S18" s="88">
        <v>3.4</v>
      </c>
      <c r="T18" s="88"/>
      <c r="U18" s="88"/>
      <c r="V18" s="88"/>
      <c r="W18" s="88"/>
      <c r="X18" s="88"/>
      <c r="Y18" s="88"/>
      <c r="Z18" s="88"/>
      <c r="AA18" s="182"/>
      <c r="AB18" s="88">
        <v>3.2</v>
      </c>
      <c r="AC18" s="88">
        <v>4</v>
      </c>
      <c r="AD18" s="88"/>
      <c r="AE18" s="88"/>
      <c r="AF18" s="88"/>
      <c r="AG18" s="88"/>
      <c r="AH18" s="88"/>
      <c r="AI18" s="89"/>
      <c r="AJ18" s="182"/>
      <c r="AK18" s="88"/>
      <c r="AL18" s="88"/>
      <c r="AM18" s="88"/>
      <c r="AN18" s="88"/>
      <c r="AO18" s="89"/>
      <c r="AP18" s="89"/>
    </row>
    <row r="19" spans="1:42" customFormat="1" ht="16" thickBot="1">
      <c r="A19" s="33" t="s">
        <v>60</v>
      </c>
      <c r="B19" s="34"/>
      <c r="C19" s="155"/>
      <c r="D19" s="56">
        <f t="shared" si="2"/>
        <v>199.9</v>
      </c>
      <c r="E19" s="183">
        <f>SUM(E20:E25)</f>
        <v>6</v>
      </c>
      <c r="F19" s="96">
        <f>SUM(F20:F25)</f>
        <v>65</v>
      </c>
      <c r="G19" s="96">
        <f>SUM(G20:G25)</f>
        <v>1.1000000000000001</v>
      </c>
      <c r="H19" s="96">
        <f>SUM(H20:H25)</f>
        <v>38</v>
      </c>
      <c r="I19" s="96">
        <f>SUM(I20:I25)</f>
        <v>0</v>
      </c>
      <c r="J19" s="96">
        <f t="shared" ref="J19:AP19" si="4">SUM(J20:J25)</f>
        <v>0</v>
      </c>
      <c r="K19" s="96">
        <f t="shared" si="4"/>
        <v>2</v>
      </c>
      <c r="L19" s="96">
        <f t="shared" si="4"/>
        <v>3.9</v>
      </c>
      <c r="M19" s="96">
        <f t="shared" si="4"/>
        <v>0</v>
      </c>
      <c r="N19" s="96">
        <f t="shared" si="4"/>
        <v>0</v>
      </c>
      <c r="O19" s="96">
        <f t="shared" si="4"/>
        <v>0</v>
      </c>
      <c r="P19" s="96">
        <f t="shared" si="4"/>
        <v>0</v>
      </c>
      <c r="Q19" s="96">
        <f t="shared" si="4"/>
        <v>5.3</v>
      </c>
      <c r="R19" s="96">
        <f t="shared" si="4"/>
        <v>0</v>
      </c>
      <c r="S19" s="96">
        <f t="shared" si="4"/>
        <v>18.5</v>
      </c>
      <c r="T19" s="96">
        <f t="shared" si="4"/>
        <v>8</v>
      </c>
      <c r="U19" s="96">
        <f t="shared" si="4"/>
        <v>6</v>
      </c>
      <c r="V19" s="96">
        <f t="shared" si="4"/>
        <v>1.4</v>
      </c>
      <c r="W19" s="96">
        <f t="shared" si="4"/>
        <v>3.5</v>
      </c>
      <c r="X19" s="96">
        <f t="shared" si="4"/>
        <v>5.7</v>
      </c>
      <c r="Y19" s="96">
        <f t="shared" si="4"/>
        <v>7.5</v>
      </c>
      <c r="Z19" s="97">
        <f t="shared" si="4"/>
        <v>0</v>
      </c>
      <c r="AA19" s="183">
        <f t="shared" si="4"/>
        <v>0</v>
      </c>
      <c r="AB19" s="96">
        <f t="shared" si="4"/>
        <v>0</v>
      </c>
      <c r="AC19" s="96">
        <f t="shared" si="4"/>
        <v>0</v>
      </c>
      <c r="AD19" s="96">
        <f t="shared" si="4"/>
        <v>0</v>
      </c>
      <c r="AE19" s="96">
        <f t="shared" si="4"/>
        <v>0</v>
      </c>
      <c r="AF19" s="96">
        <f t="shared" si="4"/>
        <v>12</v>
      </c>
      <c r="AG19" s="96">
        <f t="shared" si="4"/>
        <v>16</v>
      </c>
      <c r="AH19" s="96">
        <f t="shared" si="4"/>
        <v>0</v>
      </c>
      <c r="AI19" s="98">
        <f t="shared" si="4"/>
        <v>0</v>
      </c>
      <c r="AJ19" s="183">
        <f t="shared" si="4"/>
        <v>0</v>
      </c>
      <c r="AK19" s="96">
        <f t="shared" si="4"/>
        <v>0</v>
      </c>
      <c r="AL19" s="96">
        <f t="shared" si="4"/>
        <v>0</v>
      </c>
      <c r="AM19" s="96">
        <f t="shared" si="4"/>
        <v>0</v>
      </c>
      <c r="AN19" s="96">
        <f t="shared" si="4"/>
        <v>0</v>
      </c>
      <c r="AO19" s="98">
        <f t="shared" si="4"/>
        <v>0</v>
      </c>
      <c r="AP19" s="98">
        <f t="shared" si="4"/>
        <v>0</v>
      </c>
    </row>
    <row r="20" spans="1:42" customFormat="1">
      <c r="A20" s="20" t="s">
        <v>102</v>
      </c>
      <c r="B20" s="48" t="s">
        <v>172</v>
      </c>
      <c r="C20" s="165">
        <v>8</v>
      </c>
      <c r="D20" s="179">
        <f t="shared" si="2"/>
        <v>27</v>
      </c>
      <c r="E20" s="207">
        <v>0</v>
      </c>
      <c r="F20" s="205">
        <v>20</v>
      </c>
      <c r="G20" s="205">
        <v>0</v>
      </c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>
        <v>4.5</v>
      </c>
      <c r="T20" s="205"/>
      <c r="U20" s="205">
        <v>0</v>
      </c>
      <c r="V20" s="205"/>
      <c r="W20" s="205"/>
      <c r="X20" s="205">
        <v>1.5</v>
      </c>
      <c r="Y20" s="205">
        <v>1</v>
      </c>
      <c r="Z20" s="205"/>
      <c r="AA20" s="181"/>
      <c r="AB20" s="86"/>
      <c r="AC20" s="86"/>
      <c r="AD20" s="86"/>
      <c r="AE20" s="86"/>
      <c r="AF20" s="86"/>
      <c r="AG20" s="86"/>
      <c r="AH20" s="86"/>
      <c r="AI20" s="87"/>
      <c r="AJ20" s="181"/>
      <c r="AK20" s="86"/>
      <c r="AL20" s="86"/>
      <c r="AM20" s="86"/>
      <c r="AN20" s="86"/>
      <c r="AO20" s="87"/>
      <c r="AP20" s="87"/>
    </row>
    <row r="21" spans="1:42" customFormat="1">
      <c r="A21" s="20" t="s">
        <v>103</v>
      </c>
      <c r="B21" s="48" t="s">
        <v>173</v>
      </c>
      <c r="C21" s="156">
        <v>9</v>
      </c>
      <c r="D21" s="179">
        <f t="shared" si="2"/>
        <v>46.8</v>
      </c>
      <c r="E21" s="207">
        <v>6</v>
      </c>
      <c r="F21" s="205">
        <v>18</v>
      </c>
      <c r="G21" s="205"/>
      <c r="H21" s="205"/>
      <c r="I21" s="205"/>
      <c r="J21" s="205"/>
      <c r="K21" s="205"/>
      <c r="L21" s="205">
        <v>2.8</v>
      </c>
      <c r="M21" s="205"/>
      <c r="N21" s="205"/>
      <c r="O21" s="205"/>
      <c r="P21" s="205"/>
      <c r="Q21" s="205"/>
      <c r="R21" s="205"/>
      <c r="S21" s="205">
        <v>5.5</v>
      </c>
      <c r="T21" s="205"/>
      <c r="U21" s="205"/>
      <c r="V21" s="205"/>
      <c r="W21" s="205"/>
      <c r="X21" s="205">
        <v>2.5</v>
      </c>
      <c r="Y21" s="205"/>
      <c r="Z21" s="205"/>
      <c r="AA21" s="207"/>
      <c r="AB21" s="205"/>
      <c r="AC21" s="205"/>
      <c r="AD21" s="205"/>
      <c r="AE21" s="205"/>
      <c r="AF21" s="205">
        <v>12</v>
      </c>
      <c r="AG21" s="86"/>
      <c r="AH21" s="86"/>
      <c r="AI21" s="87"/>
      <c r="AJ21" s="181"/>
      <c r="AK21" s="86"/>
      <c r="AL21" s="86"/>
      <c r="AM21" s="86"/>
      <c r="AN21" s="86"/>
      <c r="AO21" s="87"/>
      <c r="AP21" s="87"/>
    </row>
    <row r="22" spans="1:42" customFormat="1">
      <c r="A22" s="20" t="s">
        <v>104</v>
      </c>
      <c r="B22" s="48" t="s">
        <v>174</v>
      </c>
      <c r="C22" s="165">
        <v>10</v>
      </c>
      <c r="D22" s="179">
        <f t="shared" si="2"/>
        <v>39.5</v>
      </c>
      <c r="E22" s="207"/>
      <c r="F22" s="205">
        <v>5</v>
      </c>
      <c r="G22" s="205"/>
      <c r="H22" s="205">
        <v>0</v>
      </c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>
        <v>4</v>
      </c>
      <c r="T22" s="205">
        <v>8</v>
      </c>
      <c r="U22" s="205"/>
      <c r="V22" s="205"/>
      <c r="W22" s="205"/>
      <c r="X22" s="205"/>
      <c r="Y22" s="205">
        <v>6.5</v>
      </c>
      <c r="Z22" s="205"/>
      <c r="AA22" s="207"/>
      <c r="AB22" s="205"/>
      <c r="AC22" s="205"/>
      <c r="AD22" s="205"/>
      <c r="AE22" s="205"/>
      <c r="AF22" s="205"/>
      <c r="AG22" s="205">
        <v>16</v>
      </c>
      <c r="AH22" s="86"/>
      <c r="AI22" s="87"/>
      <c r="AJ22" s="181"/>
      <c r="AK22" s="86"/>
      <c r="AL22" s="86"/>
      <c r="AM22" s="86"/>
      <c r="AN22" s="86"/>
      <c r="AO22" s="87"/>
      <c r="AP22" s="87"/>
    </row>
    <row r="23" spans="1:42" customFormat="1">
      <c r="A23" s="20" t="s">
        <v>105</v>
      </c>
      <c r="B23" s="48" t="s">
        <v>175</v>
      </c>
      <c r="C23" s="156">
        <v>11</v>
      </c>
      <c r="D23" s="179">
        <f t="shared" si="2"/>
        <v>14.2</v>
      </c>
      <c r="E23" s="207"/>
      <c r="F23" s="210"/>
      <c r="G23" s="205"/>
      <c r="H23" s="205"/>
      <c r="I23" s="205"/>
      <c r="J23" s="205"/>
      <c r="K23" s="210">
        <v>2</v>
      </c>
      <c r="L23" s="205"/>
      <c r="M23" s="205"/>
      <c r="N23" s="205"/>
      <c r="O23" s="205"/>
      <c r="P23" s="205"/>
      <c r="Q23" s="205"/>
      <c r="R23" s="205"/>
      <c r="S23" s="205">
        <v>4.5</v>
      </c>
      <c r="T23" s="205"/>
      <c r="U23" s="210">
        <v>6</v>
      </c>
      <c r="V23" s="205"/>
      <c r="W23" s="205"/>
      <c r="X23" s="205">
        <v>1.7</v>
      </c>
      <c r="Y23" s="205"/>
      <c r="Z23" s="205"/>
      <c r="AA23" s="181"/>
      <c r="AB23" s="86"/>
      <c r="AC23" s="86"/>
      <c r="AD23" s="86"/>
      <c r="AE23" s="86"/>
      <c r="AF23" s="86"/>
      <c r="AG23" s="86"/>
      <c r="AH23" s="86"/>
      <c r="AI23" s="87"/>
      <c r="AJ23" s="181"/>
      <c r="AK23" s="86"/>
      <c r="AL23" s="86"/>
      <c r="AM23" s="86"/>
      <c r="AN23" s="86"/>
      <c r="AO23" s="87"/>
      <c r="AP23" s="87"/>
    </row>
    <row r="24" spans="1:42" customFormat="1">
      <c r="A24" s="20" t="s">
        <v>106</v>
      </c>
      <c r="B24" s="48" t="s">
        <v>176</v>
      </c>
      <c r="C24" s="165">
        <v>12</v>
      </c>
      <c r="D24" s="179">
        <f t="shared" si="2"/>
        <v>6.6</v>
      </c>
      <c r="E24" s="207"/>
      <c r="F24" s="205">
        <v>2</v>
      </c>
      <c r="G24" s="205"/>
      <c r="H24" s="205"/>
      <c r="I24" s="205"/>
      <c r="J24" s="205"/>
      <c r="K24" s="205"/>
      <c r="L24" s="205">
        <v>1.1000000000000001</v>
      </c>
      <c r="M24" s="205"/>
      <c r="N24" s="205"/>
      <c r="O24" s="205"/>
      <c r="P24" s="205"/>
      <c r="Q24" s="205"/>
      <c r="R24" s="205"/>
      <c r="S24" s="205"/>
      <c r="T24" s="205"/>
      <c r="U24" s="210"/>
      <c r="V24" s="205"/>
      <c r="W24" s="205">
        <v>3.5</v>
      </c>
      <c r="X24" s="205">
        <v>0</v>
      </c>
      <c r="Y24" s="205"/>
      <c r="Z24" s="205"/>
      <c r="AA24" s="181"/>
      <c r="AB24" s="86"/>
      <c r="AC24" s="86"/>
      <c r="AD24" s="86"/>
      <c r="AE24" s="86"/>
      <c r="AF24" s="86"/>
      <c r="AG24" s="86"/>
      <c r="AH24" s="86"/>
      <c r="AI24" s="87"/>
      <c r="AJ24" s="181"/>
      <c r="AK24" s="86"/>
      <c r="AL24" s="86"/>
      <c r="AM24" s="86"/>
      <c r="AN24" s="86"/>
      <c r="AO24" s="87"/>
      <c r="AP24" s="87"/>
    </row>
    <row r="25" spans="1:42" customFormat="1" ht="16" thickBot="1">
      <c r="A25" s="21" t="s">
        <v>107</v>
      </c>
      <c r="B25" s="49" t="s">
        <v>177</v>
      </c>
      <c r="C25" s="156">
        <v>13</v>
      </c>
      <c r="D25" s="179">
        <f t="shared" si="2"/>
        <v>65.800000000000011</v>
      </c>
      <c r="E25" s="211"/>
      <c r="F25" s="208">
        <v>20</v>
      </c>
      <c r="G25" s="208">
        <v>1.1000000000000001</v>
      </c>
      <c r="H25" s="208">
        <v>38</v>
      </c>
      <c r="I25" s="208"/>
      <c r="J25" s="208"/>
      <c r="K25" s="208"/>
      <c r="L25" s="208"/>
      <c r="M25" s="208"/>
      <c r="N25" s="208"/>
      <c r="O25" s="208"/>
      <c r="P25" s="208"/>
      <c r="Q25" s="208">
        <v>5.3</v>
      </c>
      <c r="R25" s="208"/>
      <c r="S25" s="208"/>
      <c r="T25" s="208"/>
      <c r="U25" s="212"/>
      <c r="V25" s="208">
        <v>1.4</v>
      </c>
      <c r="W25" s="208"/>
      <c r="X25" s="208"/>
      <c r="Y25" s="208"/>
      <c r="Z25" s="208"/>
      <c r="AA25" s="182"/>
      <c r="AB25" s="88"/>
      <c r="AC25" s="88"/>
      <c r="AD25" s="88"/>
      <c r="AE25" s="88"/>
      <c r="AF25" s="88"/>
      <c r="AG25" s="88"/>
      <c r="AH25" s="88"/>
      <c r="AI25" s="89"/>
      <c r="AJ25" s="182"/>
      <c r="AK25" s="88"/>
      <c r="AL25" s="88"/>
      <c r="AM25" s="88"/>
      <c r="AN25" s="88"/>
      <c r="AO25" s="89"/>
      <c r="AP25" s="89"/>
    </row>
    <row r="26" spans="1:42" customFormat="1" ht="16" thickBot="1">
      <c r="A26" s="35" t="s">
        <v>61</v>
      </c>
      <c r="B26" s="38"/>
      <c r="C26" s="157"/>
      <c r="D26" s="56">
        <f t="shared" si="2"/>
        <v>168.51</v>
      </c>
      <c r="E26" s="180">
        <f>SUM(E27:E32)</f>
        <v>17</v>
      </c>
      <c r="F26" s="93">
        <f>SUM(F27:F32)</f>
        <v>40</v>
      </c>
      <c r="G26" s="93">
        <f>SUM(G27:G32)</f>
        <v>6.4</v>
      </c>
      <c r="H26" s="93">
        <f>SUM(H27:H32)</f>
        <v>9</v>
      </c>
      <c r="I26" s="93">
        <f>SUM(I27:I32)</f>
        <v>0</v>
      </c>
      <c r="J26" s="93">
        <f t="shared" ref="J26:AP26" si="5">SUM(J27:J32)</f>
        <v>0</v>
      </c>
      <c r="K26" s="93">
        <f t="shared" si="5"/>
        <v>13</v>
      </c>
      <c r="L26" s="93">
        <f t="shared" si="5"/>
        <v>9.6999999999999993</v>
      </c>
      <c r="M26" s="93">
        <f t="shared" si="5"/>
        <v>13</v>
      </c>
      <c r="N26" s="93">
        <f t="shared" si="5"/>
        <v>0</v>
      </c>
      <c r="O26" s="93">
        <f t="shared" si="5"/>
        <v>0</v>
      </c>
      <c r="P26" s="93">
        <f t="shared" si="5"/>
        <v>0</v>
      </c>
      <c r="Q26" s="93">
        <f t="shared" si="5"/>
        <v>0</v>
      </c>
      <c r="R26" s="93">
        <f t="shared" si="5"/>
        <v>0</v>
      </c>
      <c r="S26" s="93">
        <f t="shared" si="5"/>
        <v>9.8000000000000007</v>
      </c>
      <c r="T26" s="93">
        <f t="shared" si="5"/>
        <v>0</v>
      </c>
      <c r="U26" s="104">
        <f t="shared" si="5"/>
        <v>1</v>
      </c>
      <c r="V26" s="93">
        <f t="shared" si="5"/>
        <v>0</v>
      </c>
      <c r="W26" s="93">
        <f t="shared" si="5"/>
        <v>3.1</v>
      </c>
      <c r="X26" s="93">
        <f t="shared" si="5"/>
        <v>0</v>
      </c>
      <c r="Y26" s="93">
        <f t="shared" si="5"/>
        <v>4.5</v>
      </c>
      <c r="Z26" s="94">
        <f t="shared" si="5"/>
        <v>6</v>
      </c>
      <c r="AA26" s="180">
        <f t="shared" si="5"/>
        <v>0</v>
      </c>
      <c r="AB26" s="93">
        <f t="shared" si="5"/>
        <v>0</v>
      </c>
      <c r="AC26" s="93">
        <f t="shared" si="5"/>
        <v>4</v>
      </c>
      <c r="AD26" s="93">
        <f t="shared" si="5"/>
        <v>0</v>
      </c>
      <c r="AE26" s="93">
        <f t="shared" si="5"/>
        <v>15</v>
      </c>
      <c r="AF26" s="93">
        <f t="shared" si="5"/>
        <v>0</v>
      </c>
      <c r="AG26" s="93">
        <f t="shared" si="5"/>
        <v>16</v>
      </c>
      <c r="AH26" s="93">
        <f t="shared" si="5"/>
        <v>0</v>
      </c>
      <c r="AI26" s="95">
        <f t="shared" si="5"/>
        <v>0</v>
      </c>
      <c r="AJ26" s="180">
        <f t="shared" si="5"/>
        <v>1.01</v>
      </c>
      <c r="AK26" s="93">
        <f t="shared" si="5"/>
        <v>0</v>
      </c>
      <c r="AL26" s="93">
        <f t="shared" si="5"/>
        <v>0</v>
      </c>
      <c r="AM26" s="93">
        <f t="shared" si="5"/>
        <v>0</v>
      </c>
      <c r="AN26" s="93">
        <f t="shared" si="5"/>
        <v>0</v>
      </c>
      <c r="AO26" s="95">
        <f t="shared" si="5"/>
        <v>0</v>
      </c>
      <c r="AP26" s="95">
        <f t="shared" si="5"/>
        <v>0</v>
      </c>
    </row>
    <row r="27" spans="1:42" customFormat="1">
      <c r="A27" s="36" t="s">
        <v>108</v>
      </c>
      <c r="B27" s="46" t="s">
        <v>184</v>
      </c>
      <c r="C27" s="164">
        <v>14</v>
      </c>
      <c r="D27" s="179">
        <f t="shared" si="2"/>
        <v>3.7</v>
      </c>
      <c r="E27" s="181"/>
      <c r="F27" s="86"/>
      <c r="G27" s="205">
        <v>2.4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205">
        <v>1.3</v>
      </c>
      <c r="T27" s="86"/>
      <c r="U27" s="103"/>
      <c r="V27" s="86"/>
      <c r="W27" s="86"/>
      <c r="X27" s="86"/>
      <c r="Y27" s="86"/>
      <c r="Z27" s="86"/>
      <c r="AA27" s="181"/>
      <c r="AB27" s="86"/>
      <c r="AC27" s="86"/>
      <c r="AD27" s="86"/>
      <c r="AE27" s="86"/>
      <c r="AF27" s="86"/>
      <c r="AG27" s="86"/>
      <c r="AH27" s="86"/>
      <c r="AI27" s="87"/>
      <c r="AJ27" s="181"/>
      <c r="AK27" s="86"/>
      <c r="AL27" s="86"/>
      <c r="AM27" s="86"/>
      <c r="AN27" s="86"/>
      <c r="AO27" s="87"/>
      <c r="AP27" s="87"/>
    </row>
    <row r="28" spans="1:42" customFormat="1">
      <c r="A28" s="36" t="s">
        <v>109</v>
      </c>
      <c r="B28" s="46" t="s">
        <v>185</v>
      </c>
      <c r="C28" s="154">
        <v>15</v>
      </c>
      <c r="D28" s="179">
        <f t="shared" si="2"/>
        <v>79.5</v>
      </c>
      <c r="E28" s="207">
        <v>10.5</v>
      </c>
      <c r="F28" s="205">
        <v>40</v>
      </c>
      <c r="G28" s="86"/>
      <c r="H28" s="86"/>
      <c r="I28" s="86"/>
      <c r="J28" s="86"/>
      <c r="K28" s="86"/>
      <c r="L28" s="86">
        <v>5.5</v>
      </c>
      <c r="M28" s="86"/>
      <c r="N28" s="86"/>
      <c r="O28" s="86"/>
      <c r="P28" s="86"/>
      <c r="Q28" s="86"/>
      <c r="R28" s="86"/>
      <c r="S28" s="86">
        <v>8.5</v>
      </c>
      <c r="T28" s="86"/>
      <c r="U28" s="103"/>
      <c r="V28" s="86"/>
      <c r="W28" s="86"/>
      <c r="X28" s="86"/>
      <c r="Y28" s="86"/>
      <c r="Z28" s="86"/>
      <c r="AA28" s="181"/>
      <c r="AB28" s="86"/>
      <c r="AC28" s="86"/>
      <c r="AD28" s="86"/>
      <c r="AE28" s="86">
        <v>15</v>
      </c>
      <c r="AF28" s="86"/>
      <c r="AG28" s="86"/>
      <c r="AH28" s="86"/>
      <c r="AI28" s="87"/>
      <c r="AJ28" s="181"/>
      <c r="AK28" s="86"/>
      <c r="AL28" s="86"/>
      <c r="AM28" s="86"/>
      <c r="AN28" s="86"/>
      <c r="AO28" s="87"/>
      <c r="AP28" s="87"/>
    </row>
    <row r="29" spans="1:42" customFormat="1">
      <c r="A29" s="36" t="s">
        <v>110</v>
      </c>
      <c r="B29" s="46" t="s">
        <v>186</v>
      </c>
      <c r="C29" s="164">
        <v>16</v>
      </c>
      <c r="D29" s="179">
        <f t="shared" si="2"/>
        <v>35.5</v>
      </c>
      <c r="E29" s="181"/>
      <c r="F29" s="86"/>
      <c r="G29" s="205">
        <v>2</v>
      </c>
      <c r="H29" s="86"/>
      <c r="I29" s="86"/>
      <c r="J29" s="86"/>
      <c r="K29" s="86"/>
      <c r="L29" s="86"/>
      <c r="M29" s="205">
        <v>13</v>
      </c>
      <c r="N29" s="86"/>
      <c r="O29" s="86"/>
      <c r="P29" s="86"/>
      <c r="Q29" s="86"/>
      <c r="R29" s="86"/>
      <c r="S29" s="86"/>
      <c r="T29" s="86"/>
      <c r="U29" s="103"/>
      <c r="V29" s="86"/>
      <c r="W29" s="86"/>
      <c r="X29" s="86"/>
      <c r="Y29" s="205">
        <v>4.5</v>
      </c>
      <c r="Z29" s="86"/>
      <c r="AA29" s="181"/>
      <c r="AB29" s="86"/>
      <c r="AC29" s="86"/>
      <c r="AD29" s="86"/>
      <c r="AE29" s="86"/>
      <c r="AF29" s="86"/>
      <c r="AG29" s="86">
        <v>16</v>
      </c>
      <c r="AH29" s="86"/>
      <c r="AI29" s="87"/>
      <c r="AJ29" s="181"/>
      <c r="AK29" s="86"/>
      <c r="AL29" s="86"/>
      <c r="AM29" s="86"/>
      <c r="AN29" s="86"/>
      <c r="AO29" s="87"/>
      <c r="AP29" s="87"/>
    </row>
    <row r="30" spans="1:42" customFormat="1">
      <c r="A30" s="36" t="s">
        <v>111</v>
      </c>
      <c r="B30" s="46" t="s">
        <v>187</v>
      </c>
      <c r="C30" s="154">
        <v>17</v>
      </c>
      <c r="D30" s="179">
        <f t="shared" si="2"/>
        <v>20</v>
      </c>
      <c r="E30" s="181"/>
      <c r="F30" s="103"/>
      <c r="G30" s="86"/>
      <c r="H30" s="86"/>
      <c r="I30" s="86"/>
      <c r="J30" s="86"/>
      <c r="K30" s="205">
        <v>13</v>
      </c>
      <c r="L30" s="86"/>
      <c r="M30" s="86"/>
      <c r="N30" s="86"/>
      <c r="O30" s="86"/>
      <c r="P30" s="86"/>
      <c r="Q30" s="86"/>
      <c r="R30" s="86"/>
      <c r="S30" s="86"/>
      <c r="T30" s="86"/>
      <c r="U30" s="103">
        <v>1</v>
      </c>
      <c r="V30" s="86"/>
      <c r="W30" s="86"/>
      <c r="X30" s="86"/>
      <c r="Y30" s="86"/>
      <c r="Z30" s="86">
        <v>6</v>
      </c>
      <c r="AA30" s="181"/>
      <c r="AB30" s="86"/>
      <c r="AC30" s="86"/>
      <c r="AD30" s="86"/>
      <c r="AE30" s="86"/>
      <c r="AF30" s="86"/>
      <c r="AG30" s="86"/>
      <c r="AH30" s="86"/>
      <c r="AI30" s="87"/>
      <c r="AJ30" s="181"/>
      <c r="AK30" s="86"/>
      <c r="AL30" s="86"/>
      <c r="AM30" s="86"/>
      <c r="AN30" s="86"/>
      <c r="AO30" s="87"/>
      <c r="AP30" s="87"/>
    </row>
    <row r="31" spans="1:42" customFormat="1">
      <c r="A31" s="36" t="s">
        <v>112</v>
      </c>
      <c r="B31" s="46" t="s">
        <v>188</v>
      </c>
      <c r="C31" s="164">
        <v>18</v>
      </c>
      <c r="D31" s="179">
        <f t="shared" si="2"/>
        <v>14.809999999999999</v>
      </c>
      <c r="E31" s="207">
        <v>6.5</v>
      </c>
      <c r="F31" s="86"/>
      <c r="G31" s="86"/>
      <c r="H31" s="86"/>
      <c r="I31" s="86"/>
      <c r="J31" s="86"/>
      <c r="K31" s="86"/>
      <c r="L31" s="205">
        <v>4.2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205">
        <v>3.1</v>
      </c>
      <c r="X31" s="86"/>
      <c r="Y31" s="86"/>
      <c r="Z31" s="86"/>
      <c r="AA31" s="181"/>
      <c r="AB31" s="86"/>
      <c r="AC31" s="86"/>
      <c r="AD31" s="86"/>
      <c r="AE31" s="86"/>
      <c r="AF31" s="86"/>
      <c r="AG31" s="86"/>
      <c r="AH31" s="86"/>
      <c r="AI31" s="87"/>
      <c r="AJ31" s="181">
        <v>1.01</v>
      </c>
      <c r="AK31" s="86"/>
      <c r="AL31" s="86"/>
      <c r="AM31" s="86"/>
      <c r="AN31" s="86"/>
      <c r="AO31" s="87"/>
      <c r="AP31" s="87"/>
    </row>
    <row r="32" spans="1:42" customFormat="1" ht="16" thickBot="1">
      <c r="A32" s="37" t="s">
        <v>113</v>
      </c>
      <c r="B32" s="47" t="s">
        <v>189</v>
      </c>
      <c r="C32" s="154">
        <v>19</v>
      </c>
      <c r="D32" s="179">
        <f t="shared" si="2"/>
        <v>15</v>
      </c>
      <c r="E32" s="182"/>
      <c r="F32" s="88"/>
      <c r="G32" s="208">
        <v>2</v>
      </c>
      <c r="H32" s="208">
        <v>9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182"/>
      <c r="AB32" s="88"/>
      <c r="AC32" s="88">
        <v>4</v>
      </c>
      <c r="AD32" s="88"/>
      <c r="AE32" s="88"/>
      <c r="AF32" s="88"/>
      <c r="AG32" s="88"/>
      <c r="AH32" s="88"/>
      <c r="AI32" s="89"/>
      <c r="AJ32" s="182"/>
      <c r="AK32" s="88"/>
      <c r="AL32" s="88"/>
      <c r="AM32" s="88"/>
      <c r="AN32" s="88"/>
      <c r="AO32" s="89"/>
      <c r="AP32" s="89"/>
    </row>
    <row r="33" spans="1:188" ht="31" thickBot="1">
      <c r="A33" s="33" t="s">
        <v>62</v>
      </c>
      <c r="B33" s="34"/>
      <c r="C33" s="155"/>
      <c r="D33" s="56">
        <f t="shared" si="2"/>
        <v>305.20000000000005</v>
      </c>
      <c r="E33" s="183">
        <f>SUM(E34:E37)</f>
        <v>63</v>
      </c>
      <c r="F33" s="96">
        <f>SUM(F34:F37)</f>
        <v>36</v>
      </c>
      <c r="G33" s="96">
        <f>SUM(G34:G37)</f>
        <v>15</v>
      </c>
      <c r="H33" s="96">
        <f>SUM(H34:H37)</f>
        <v>2</v>
      </c>
      <c r="I33" s="96">
        <f>SUM(I34:I37)</f>
        <v>0</v>
      </c>
      <c r="J33" s="96">
        <f t="shared" ref="J33:AP33" si="6">SUM(J34:J37)</f>
        <v>0</v>
      </c>
      <c r="K33" s="96">
        <f t="shared" si="6"/>
        <v>0</v>
      </c>
      <c r="L33" s="96">
        <f t="shared" si="6"/>
        <v>3.4</v>
      </c>
      <c r="M33" s="96">
        <f t="shared" si="6"/>
        <v>18</v>
      </c>
      <c r="N33" s="96">
        <f t="shared" si="6"/>
        <v>0</v>
      </c>
      <c r="O33" s="96">
        <f t="shared" si="6"/>
        <v>0</v>
      </c>
      <c r="P33" s="96">
        <f t="shared" si="6"/>
        <v>0</v>
      </c>
      <c r="Q33" s="96">
        <f t="shared" si="6"/>
        <v>0</v>
      </c>
      <c r="R33" s="96">
        <f t="shared" si="6"/>
        <v>0</v>
      </c>
      <c r="S33" s="96">
        <f t="shared" si="6"/>
        <v>4.5</v>
      </c>
      <c r="T33" s="96">
        <f t="shared" si="6"/>
        <v>26</v>
      </c>
      <c r="U33" s="96">
        <f t="shared" si="6"/>
        <v>0</v>
      </c>
      <c r="V33" s="96">
        <f t="shared" si="6"/>
        <v>3.3</v>
      </c>
      <c r="W33" s="96">
        <f t="shared" si="6"/>
        <v>0</v>
      </c>
      <c r="X33" s="96">
        <f t="shared" si="6"/>
        <v>0</v>
      </c>
      <c r="Y33" s="96">
        <f t="shared" si="6"/>
        <v>7</v>
      </c>
      <c r="Z33" s="97">
        <f t="shared" si="6"/>
        <v>0</v>
      </c>
      <c r="AA33" s="183">
        <f t="shared" si="6"/>
        <v>30</v>
      </c>
      <c r="AB33" s="96">
        <f t="shared" si="6"/>
        <v>0</v>
      </c>
      <c r="AC33" s="96">
        <f t="shared" si="6"/>
        <v>10</v>
      </c>
      <c r="AD33" s="96">
        <f t="shared" si="6"/>
        <v>12</v>
      </c>
      <c r="AE33" s="96">
        <f t="shared" si="6"/>
        <v>15</v>
      </c>
      <c r="AF33" s="96">
        <f t="shared" si="6"/>
        <v>45</v>
      </c>
      <c r="AG33" s="96">
        <f t="shared" si="6"/>
        <v>10</v>
      </c>
      <c r="AH33" s="96">
        <f t="shared" si="6"/>
        <v>1</v>
      </c>
      <c r="AI33" s="98">
        <f t="shared" si="6"/>
        <v>4</v>
      </c>
      <c r="AJ33" s="183">
        <f t="shared" si="6"/>
        <v>0</v>
      </c>
      <c r="AK33" s="96">
        <f t="shared" si="6"/>
        <v>0</v>
      </c>
      <c r="AL33" s="96">
        <f t="shared" si="6"/>
        <v>0</v>
      </c>
      <c r="AM33" s="96">
        <f t="shared" si="6"/>
        <v>0</v>
      </c>
      <c r="AN33" s="96">
        <f t="shared" si="6"/>
        <v>0</v>
      </c>
      <c r="AO33" s="98">
        <f t="shared" si="6"/>
        <v>0</v>
      </c>
      <c r="AP33" s="98">
        <f t="shared" si="6"/>
        <v>0</v>
      </c>
    </row>
    <row r="34" spans="1:188">
      <c r="A34" s="20" t="s">
        <v>114</v>
      </c>
      <c r="B34" s="48" t="s">
        <v>190</v>
      </c>
      <c r="C34" s="165">
        <v>20</v>
      </c>
      <c r="D34" s="179">
        <f t="shared" si="2"/>
        <v>91.5</v>
      </c>
      <c r="E34" s="181">
        <v>48.5</v>
      </c>
      <c r="F34" s="86"/>
      <c r="G34" s="205">
        <v>12</v>
      </c>
      <c r="H34" s="86"/>
      <c r="I34" s="20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181">
        <v>30</v>
      </c>
      <c r="AB34" s="86"/>
      <c r="AC34" s="86"/>
      <c r="AD34" s="86"/>
      <c r="AE34" s="86"/>
      <c r="AF34" s="86"/>
      <c r="AG34" s="86"/>
      <c r="AH34" s="265">
        <v>1</v>
      </c>
      <c r="AI34" s="87"/>
      <c r="AJ34" s="181"/>
      <c r="AK34" s="86"/>
      <c r="AL34" s="86"/>
      <c r="AM34" s="86"/>
      <c r="AN34" s="86"/>
      <c r="AO34" s="87"/>
      <c r="AP34" s="87"/>
    </row>
    <row r="35" spans="1:188">
      <c r="A35" s="197" t="s">
        <v>115</v>
      </c>
      <c r="B35" s="48" t="s">
        <v>191</v>
      </c>
      <c r="C35" s="156">
        <v>21</v>
      </c>
      <c r="D35" s="179">
        <f t="shared" si="2"/>
        <v>111.4</v>
      </c>
      <c r="E35" s="207">
        <v>7.5</v>
      </c>
      <c r="F35" s="205">
        <v>36</v>
      </c>
      <c r="G35" s="86"/>
      <c r="H35" s="86"/>
      <c r="I35" s="205"/>
      <c r="J35" s="86"/>
      <c r="K35" s="86"/>
      <c r="L35" s="86">
        <v>3.4</v>
      </c>
      <c r="M35" s="86"/>
      <c r="N35" s="86"/>
      <c r="O35" s="86"/>
      <c r="P35" s="86"/>
      <c r="Q35" s="86"/>
      <c r="R35" s="86"/>
      <c r="S35" s="86">
        <v>4.5</v>
      </c>
      <c r="T35" s="86"/>
      <c r="U35" s="86"/>
      <c r="V35" s="86"/>
      <c r="W35" s="86"/>
      <c r="X35" s="86"/>
      <c r="Y35" s="86"/>
      <c r="Z35" s="86"/>
      <c r="AA35" s="181"/>
      <c r="AB35" s="86"/>
      <c r="AC35" s="86"/>
      <c r="AD35" s="86"/>
      <c r="AE35" s="86">
        <v>15</v>
      </c>
      <c r="AF35" s="103">
        <v>45</v>
      </c>
      <c r="AG35" s="86"/>
      <c r="AH35" s="86"/>
      <c r="AI35" s="87"/>
      <c r="AJ35" s="181"/>
      <c r="AK35" s="86"/>
      <c r="AL35" s="86"/>
      <c r="AM35" s="86"/>
      <c r="AN35" s="86"/>
      <c r="AO35" s="87"/>
      <c r="AP35" s="87"/>
    </row>
    <row r="36" spans="1:188">
      <c r="A36" s="197" t="s">
        <v>116</v>
      </c>
      <c r="B36" s="48" t="s">
        <v>192</v>
      </c>
      <c r="C36" s="165">
        <v>22</v>
      </c>
      <c r="D36" s="179">
        <f t="shared" si="2"/>
        <v>61</v>
      </c>
      <c r="E36" s="181"/>
      <c r="F36" s="103"/>
      <c r="G36" s="86"/>
      <c r="H36" s="86"/>
      <c r="I36" s="210">
        <v>0</v>
      </c>
      <c r="J36" s="86"/>
      <c r="K36" s="86"/>
      <c r="L36" s="86"/>
      <c r="M36" s="86">
        <v>18</v>
      </c>
      <c r="N36" s="86"/>
      <c r="O36" s="86"/>
      <c r="P36" s="86"/>
      <c r="Q36" s="86"/>
      <c r="R36" s="86"/>
      <c r="S36" s="86"/>
      <c r="T36" s="205">
        <v>26</v>
      </c>
      <c r="U36" s="86"/>
      <c r="V36" s="86"/>
      <c r="W36" s="86"/>
      <c r="X36" s="86"/>
      <c r="Y36" s="86">
        <v>7</v>
      </c>
      <c r="Z36" s="86"/>
      <c r="AA36" s="181"/>
      <c r="AB36" s="86"/>
      <c r="AC36" s="86"/>
      <c r="AD36" s="86"/>
      <c r="AE36" s="86"/>
      <c r="AF36" s="86"/>
      <c r="AG36" s="86">
        <v>10</v>
      </c>
      <c r="AH36" s="86"/>
      <c r="AI36" s="87"/>
      <c r="AJ36" s="181"/>
      <c r="AK36" s="86"/>
      <c r="AL36" s="86"/>
      <c r="AM36" s="86"/>
      <c r="AN36" s="86"/>
      <c r="AO36" s="87"/>
      <c r="AP36" s="87"/>
    </row>
    <row r="37" spans="1:188" ht="16" thickBot="1">
      <c r="A37" s="198" t="s">
        <v>117</v>
      </c>
      <c r="B37" s="177" t="s">
        <v>193</v>
      </c>
      <c r="C37" s="156">
        <v>23</v>
      </c>
      <c r="D37" s="179">
        <f t="shared" si="2"/>
        <v>41.3</v>
      </c>
      <c r="E37" s="182">
        <v>7</v>
      </c>
      <c r="F37" s="88"/>
      <c r="G37" s="208">
        <v>3</v>
      </c>
      <c r="H37" s="88">
        <v>2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>
        <v>3.3</v>
      </c>
      <c r="W37" s="88"/>
      <c r="X37" s="88"/>
      <c r="Y37" s="88"/>
      <c r="Z37" s="88"/>
      <c r="AA37" s="182"/>
      <c r="AB37" s="88"/>
      <c r="AC37" s="88">
        <v>10</v>
      </c>
      <c r="AD37" s="88">
        <v>12</v>
      </c>
      <c r="AE37" s="88"/>
      <c r="AF37" s="88"/>
      <c r="AG37" s="88"/>
      <c r="AH37" s="88"/>
      <c r="AI37" s="267">
        <v>4</v>
      </c>
      <c r="AJ37" s="182"/>
      <c r="AK37" s="88"/>
      <c r="AL37" s="88"/>
      <c r="AM37" s="88"/>
      <c r="AN37" s="88"/>
      <c r="AO37" s="89"/>
      <c r="AP37" s="89"/>
    </row>
    <row r="38" spans="1:188" ht="16" thickBot="1">
      <c r="A38" s="35" t="s">
        <v>63</v>
      </c>
      <c r="B38" s="38"/>
      <c r="C38" s="151"/>
      <c r="D38" s="56">
        <f t="shared" si="2"/>
        <v>247.66</v>
      </c>
      <c r="E38" s="93">
        <f t="shared" ref="E38:AP38" si="7">SUM(E39:E41)</f>
        <v>90.1</v>
      </c>
      <c r="F38" s="180">
        <f t="shared" si="7"/>
        <v>84</v>
      </c>
      <c r="G38" s="180">
        <f t="shared" si="7"/>
        <v>23</v>
      </c>
      <c r="H38" s="180">
        <f t="shared" si="7"/>
        <v>0</v>
      </c>
      <c r="I38" s="180">
        <f t="shared" si="7"/>
        <v>37</v>
      </c>
      <c r="J38" s="180">
        <f t="shared" si="7"/>
        <v>0</v>
      </c>
      <c r="K38" s="180">
        <f t="shared" si="7"/>
        <v>4.16</v>
      </c>
      <c r="L38" s="180">
        <f t="shared" si="7"/>
        <v>1.1000000000000001</v>
      </c>
      <c r="M38" s="180">
        <f t="shared" si="7"/>
        <v>0</v>
      </c>
      <c r="N38" s="180">
        <f t="shared" si="7"/>
        <v>0</v>
      </c>
      <c r="O38" s="180">
        <f t="shared" si="7"/>
        <v>0</v>
      </c>
      <c r="P38" s="180">
        <f t="shared" si="7"/>
        <v>0</v>
      </c>
      <c r="Q38" s="180">
        <f t="shared" si="7"/>
        <v>0</v>
      </c>
      <c r="R38" s="180">
        <f t="shared" si="7"/>
        <v>0</v>
      </c>
      <c r="S38" s="180">
        <f t="shared" si="7"/>
        <v>5</v>
      </c>
      <c r="T38" s="180">
        <f t="shared" si="7"/>
        <v>0</v>
      </c>
      <c r="U38" s="180">
        <f t="shared" si="7"/>
        <v>0</v>
      </c>
      <c r="V38" s="180">
        <f t="shared" si="7"/>
        <v>0</v>
      </c>
      <c r="W38" s="180">
        <f t="shared" si="7"/>
        <v>0</v>
      </c>
      <c r="X38" s="180">
        <f t="shared" si="7"/>
        <v>3.3</v>
      </c>
      <c r="Y38" s="180">
        <f t="shared" si="7"/>
        <v>0</v>
      </c>
      <c r="Z38" s="180">
        <f t="shared" si="7"/>
        <v>0</v>
      </c>
      <c r="AA38" s="180">
        <f t="shared" si="7"/>
        <v>0</v>
      </c>
      <c r="AB38" s="180">
        <f t="shared" si="7"/>
        <v>0</v>
      </c>
      <c r="AC38" s="180">
        <f t="shared" si="7"/>
        <v>0</v>
      </c>
      <c r="AD38" s="180">
        <f t="shared" si="7"/>
        <v>0</v>
      </c>
      <c r="AE38" s="180">
        <f t="shared" si="7"/>
        <v>0</v>
      </c>
      <c r="AF38" s="180">
        <f t="shared" si="7"/>
        <v>0</v>
      </c>
      <c r="AG38" s="180">
        <f t="shared" si="7"/>
        <v>0</v>
      </c>
      <c r="AH38" s="180">
        <f t="shared" si="7"/>
        <v>0</v>
      </c>
      <c r="AI38" s="187">
        <f t="shared" si="7"/>
        <v>0</v>
      </c>
      <c r="AJ38" s="180">
        <f t="shared" si="7"/>
        <v>0</v>
      </c>
      <c r="AK38" s="180">
        <f t="shared" si="7"/>
        <v>0</v>
      </c>
      <c r="AL38" s="180">
        <f t="shared" si="7"/>
        <v>0</v>
      </c>
      <c r="AM38" s="180">
        <f t="shared" si="7"/>
        <v>0</v>
      </c>
      <c r="AN38" s="180">
        <f t="shared" si="7"/>
        <v>0</v>
      </c>
      <c r="AO38" s="187">
        <f t="shared" si="7"/>
        <v>0</v>
      </c>
      <c r="AP38" s="187">
        <f t="shared" si="7"/>
        <v>0</v>
      </c>
    </row>
    <row r="39" spans="1:188">
      <c r="A39" s="199" t="s">
        <v>118</v>
      </c>
      <c r="B39" s="171" t="s">
        <v>194</v>
      </c>
      <c r="C39" s="189">
        <v>24</v>
      </c>
      <c r="D39" s="179">
        <f t="shared" si="2"/>
        <v>148.4</v>
      </c>
      <c r="E39" s="209">
        <v>73.099999999999994</v>
      </c>
      <c r="F39" s="209">
        <v>29</v>
      </c>
      <c r="G39" s="209">
        <v>23</v>
      </c>
      <c r="H39" s="209"/>
      <c r="I39" s="209">
        <v>20</v>
      </c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>
        <v>3.3</v>
      </c>
      <c r="Y39" s="209"/>
      <c r="Z39" s="209"/>
      <c r="AA39" s="184"/>
      <c r="AB39" s="172"/>
      <c r="AC39" s="172"/>
      <c r="AD39" s="172"/>
      <c r="AE39" s="172"/>
      <c r="AF39" s="172"/>
      <c r="AG39" s="172"/>
      <c r="AH39" s="172"/>
      <c r="AI39" s="173"/>
      <c r="AJ39" s="184"/>
      <c r="AK39" s="172"/>
      <c r="AL39" s="172"/>
      <c r="AM39" s="172"/>
      <c r="AN39" s="172"/>
      <c r="AO39" s="173"/>
      <c r="AP39" s="173"/>
    </row>
    <row r="40" spans="1:188" s="178" customFormat="1">
      <c r="A40" s="200" t="s">
        <v>119</v>
      </c>
      <c r="B40" s="46" t="s">
        <v>195</v>
      </c>
      <c r="C40" s="190">
        <v>25</v>
      </c>
      <c r="D40" s="179">
        <f t="shared" si="2"/>
        <v>95.1</v>
      </c>
      <c r="E40" s="209">
        <v>17</v>
      </c>
      <c r="F40" s="209">
        <v>55</v>
      </c>
      <c r="G40" s="209"/>
      <c r="H40" s="209"/>
      <c r="I40" s="209">
        <v>17</v>
      </c>
      <c r="J40" s="209"/>
      <c r="K40" s="209"/>
      <c r="L40" s="209">
        <v>1.1000000000000001</v>
      </c>
      <c r="M40" s="209"/>
      <c r="N40" s="209"/>
      <c r="O40" s="209"/>
      <c r="P40" s="209"/>
      <c r="Q40" s="209"/>
      <c r="R40" s="209"/>
      <c r="S40" s="209">
        <v>5</v>
      </c>
      <c r="T40" s="209"/>
      <c r="U40" s="209"/>
      <c r="V40" s="209"/>
      <c r="W40" s="209"/>
      <c r="X40" s="209"/>
      <c r="Y40" s="209"/>
      <c r="Z40" s="209"/>
      <c r="AA40" s="184"/>
      <c r="AB40" s="172"/>
      <c r="AC40" s="172"/>
      <c r="AD40" s="172"/>
      <c r="AE40" s="172"/>
      <c r="AF40" s="172"/>
      <c r="AG40" s="172"/>
      <c r="AH40" s="172"/>
      <c r="AI40" s="173"/>
      <c r="AJ40" s="184"/>
      <c r="AK40" s="172"/>
      <c r="AL40" s="172"/>
      <c r="AM40" s="172"/>
      <c r="AN40" s="172"/>
      <c r="AO40" s="173"/>
      <c r="AP40" s="173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</row>
    <row r="41" spans="1:188" s="17" customFormat="1" ht="16" thickBot="1">
      <c r="A41" s="201" t="s">
        <v>168</v>
      </c>
      <c r="B41" s="52" t="s">
        <v>196</v>
      </c>
      <c r="C41" s="152">
        <v>26</v>
      </c>
      <c r="D41" s="179">
        <f t="shared" si="2"/>
        <v>4.16</v>
      </c>
      <c r="E41" s="205"/>
      <c r="F41" s="210"/>
      <c r="G41" s="205"/>
      <c r="H41" s="205"/>
      <c r="I41" s="205"/>
      <c r="J41" s="205"/>
      <c r="K41" s="205">
        <v>4.16</v>
      </c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181"/>
      <c r="AB41" s="86"/>
      <c r="AC41" s="86"/>
      <c r="AD41" s="86"/>
      <c r="AE41" s="86"/>
      <c r="AF41" s="86"/>
      <c r="AG41" s="86"/>
      <c r="AH41" s="86"/>
      <c r="AI41" s="87"/>
      <c r="AJ41" s="181"/>
      <c r="AK41" s="86"/>
      <c r="AL41" s="86"/>
      <c r="AM41" s="86"/>
      <c r="AN41" s="86"/>
      <c r="AO41" s="87"/>
      <c r="AP41" s="87"/>
    </row>
    <row r="42" spans="1:188" ht="16" thickBot="1">
      <c r="A42" s="33" t="s">
        <v>64</v>
      </c>
      <c r="B42" s="34"/>
      <c r="C42" s="155"/>
      <c r="D42" s="56">
        <f t="shared" si="2"/>
        <v>228.83999999999997</v>
      </c>
      <c r="E42" s="185">
        <f>SUM(E43:E46)</f>
        <v>42</v>
      </c>
      <c r="F42" s="174">
        <f>SUM(F43:F46)</f>
        <v>0</v>
      </c>
      <c r="G42" s="174">
        <f>SUM(G43:G46)</f>
        <v>29.25</v>
      </c>
      <c r="H42" s="174">
        <f>SUM(H43:H46)</f>
        <v>0</v>
      </c>
      <c r="I42" s="174">
        <f>SUM(I43:I46)</f>
        <v>0</v>
      </c>
      <c r="J42" s="174">
        <f t="shared" ref="J42:AP42" si="8">SUM(J43:J46)</f>
        <v>33.85</v>
      </c>
      <c r="K42" s="174">
        <f t="shared" si="8"/>
        <v>0</v>
      </c>
      <c r="L42" s="174">
        <f t="shared" si="8"/>
        <v>0</v>
      </c>
      <c r="M42" s="174">
        <f t="shared" si="8"/>
        <v>0</v>
      </c>
      <c r="N42" s="174">
        <f t="shared" si="8"/>
        <v>27</v>
      </c>
      <c r="O42" s="174">
        <f t="shared" si="8"/>
        <v>37</v>
      </c>
      <c r="P42" s="174">
        <f t="shared" si="8"/>
        <v>17.14</v>
      </c>
      <c r="Q42" s="174">
        <f t="shared" si="8"/>
        <v>0</v>
      </c>
      <c r="R42" s="174">
        <f t="shared" si="8"/>
        <v>0</v>
      </c>
      <c r="S42" s="174">
        <f t="shared" si="8"/>
        <v>6.5</v>
      </c>
      <c r="T42" s="174">
        <f t="shared" si="8"/>
        <v>0</v>
      </c>
      <c r="U42" s="174">
        <f t="shared" si="8"/>
        <v>0</v>
      </c>
      <c r="V42" s="174">
        <f t="shared" si="8"/>
        <v>16.5</v>
      </c>
      <c r="W42" s="174">
        <f t="shared" si="8"/>
        <v>0</v>
      </c>
      <c r="X42" s="174">
        <f t="shared" si="8"/>
        <v>0</v>
      </c>
      <c r="Y42" s="174">
        <f t="shared" si="8"/>
        <v>0</v>
      </c>
      <c r="Z42" s="175">
        <f t="shared" si="8"/>
        <v>0</v>
      </c>
      <c r="AA42" s="185">
        <f t="shared" si="8"/>
        <v>0.1</v>
      </c>
      <c r="AB42" s="174">
        <f t="shared" si="8"/>
        <v>0.1</v>
      </c>
      <c r="AC42" s="174">
        <f t="shared" si="8"/>
        <v>0.1</v>
      </c>
      <c r="AD42" s="174">
        <f t="shared" si="8"/>
        <v>0</v>
      </c>
      <c r="AE42" s="174">
        <f t="shared" si="8"/>
        <v>0</v>
      </c>
      <c r="AF42" s="174">
        <f t="shared" si="8"/>
        <v>0.1</v>
      </c>
      <c r="AG42" s="174">
        <f t="shared" si="8"/>
        <v>0.1</v>
      </c>
      <c r="AH42" s="174">
        <f t="shared" si="8"/>
        <v>0</v>
      </c>
      <c r="AI42" s="176">
        <f t="shared" si="8"/>
        <v>0</v>
      </c>
      <c r="AJ42" s="185">
        <f t="shared" si="8"/>
        <v>0</v>
      </c>
      <c r="AK42" s="174">
        <f t="shared" si="8"/>
        <v>0</v>
      </c>
      <c r="AL42" s="174">
        <f t="shared" si="8"/>
        <v>0</v>
      </c>
      <c r="AM42" s="174">
        <f t="shared" si="8"/>
        <v>0</v>
      </c>
      <c r="AN42" s="174">
        <f t="shared" si="8"/>
        <v>0</v>
      </c>
      <c r="AO42" s="176">
        <f t="shared" si="8"/>
        <v>0</v>
      </c>
      <c r="AP42" s="176">
        <f t="shared" si="8"/>
        <v>19.100000000000001</v>
      </c>
    </row>
    <row r="43" spans="1:188" ht="31" customHeight="1">
      <c r="A43" s="197" t="s">
        <v>120</v>
      </c>
      <c r="B43" s="50" t="s">
        <v>197</v>
      </c>
      <c r="C43" s="159">
        <v>27</v>
      </c>
      <c r="D43" s="179">
        <f t="shared" si="2"/>
        <v>23.65</v>
      </c>
      <c r="E43" s="181"/>
      <c r="F43" s="86"/>
      <c r="G43" s="86"/>
      <c r="H43" s="86"/>
      <c r="I43" s="86"/>
      <c r="J43" s="86">
        <v>7</v>
      </c>
      <c r="K43" s="86"/>
      <c r="L43" s="86"/>
      <c r="M43" s="86"/>
      <c r="N43" s="86">
        <v>5.5</v>
      </c>
      <c r="O43" s="205">
        <v>2.15</v>
      </c>
      <c r="P43" s="205">
        <v>9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181"/>
      <c r="AB43" s="86"/>
      <c r="AC43" s="86"/>
      <c r="AD43" s="86"/>
      <c r="AE43" s="86"/>
      <c r="AF43" s="86"/>
      <c r="AG43" s="86"/>
      <c r="AH43" s="86"/>
      <c r="AI43" s="87"/>
      <c r="AJ43" s="181"/>
      <c r="AK43" s="86"/>
      <c r="AL43" s="86"/>
      <c r="AM43" s="86"/>
      <c r="AN43" s="86"/>
      <c r="AO43" s="87"/>
      <c r="AP43" s="87"/>
    </row>
    <row r="44" spans="1:188" ht="31" customHeight="1">
      <c r="A44" s="197" t="s">
        <v>121</v>
      </c>
      <c r="B44" s="50" t="s">
        <v>198</v>
      </c>
      <c r="C44" s="160">
        <v>28</v>
      </c>
      <c r="D44" s="179">
        <f t="shared" si="2"/>
        <v>77.849999999999994</v>
      </c>
      <c r="E44" s="181">
        <v>35</v>
      </c>
      <c r="F44" s="86"/>
      <c r="G44" s="205">
        <v>18.25</v>
      </c>
      <c r="H44" s="86"/>
      <c r="I44" s="86"/>
      <c r="J44" s="86">
        <v>2.85</v>
      </c>
      <c r="K44" s="86"/>
      <c r="L44" s="86"/>
      <c r="M44" s="86"/>
      <c r="N44" s="86">
        <v>0.5</v>
      </c>
      <c r="O44" s="205">
        <v>2.15</v>
      </c>
      <c r="P44" s="205"/>
      <c r="Q44" s="86"/>
      <c r="R44" s="86"/>
      <c r="S44" s="86">
        <v>6.5</v>
      </c>
      <c r="T44" s="86"/>
      <c r="U44" s="86"/>
      <c r="V44" s="86">
        <v>7.3</v>
      </c>
      <c r="W44" s="86"/>
      <c r="X44" s="86"/>
      <c r="Y44" s="86"/>
      <c r="Z44" s="86"/>
      <c r="AA44" s="181"/>
      <c r="AB44" s="86"/>
      <c r="AC44" s="86"/>
      <c r="AD44" s="86"/>
      <c r="AE44" s="86"/>
      <c r="AF44" s="86"/>
      <c r="AG44" s="86"/>
      <c r="AH44" s="86"/>
      <c r="AI44" s="87"/>
      <c r="AJ44" s="181"/>
      <c r="AK44" s="86"/>
      <c r="AL44" s="86"/>
      <c r="AM44" s="86"/>
      <c r="AN44" s="86"/>
      <c r="AO44" s="87"/>
      <c r="AP44" s="87">
        <v>5.3</v>
      </c>
    </row>
    <row r="45" spans="1:188" ht="31" customHeight="1">
      <c r="A45" s="197" t="s">
        <v>122</v>
      </c>
      <c r="B45" s="50" t="s">
        <v>199</v>
      </c>
      <c r="C45" s="159">
        <v>29</v>
      </c>
      <c r="D45" s="179">
        <f t="shared" si="2"/>
        <v>73.78</v>
      </c>
      <c r="E45" s="181">
        <v>7</v>
      </c>
      <c r="F45" s="86"/>
      <c r="G45" s="86">
        <v>8</v>
      </c>
      <c r="H45" s="86"/>
      <c r="I45" s="86"/>
      <c r="J45" s="205">
        <v>12.5</v>
      </c>
      <c r="K45" s="86"/>
      <c r="L45" s="86"/>
      <c r="M45" s="86"/>
      <c r="N45" s="86"/>
      <c r="O45" s="205">
        <v>24.88</v>
      </c>
      <c r="P45" s="205"/>
      <c r="Q45" s="86"/>
      <c r="R45" s="86"/>
      <c r="S45" s="86"/>
      <c r="T45" s="86"/>
      <c r="U45" s="86"/>
      <c r="V45" s="86">
        <v>8.1999999999999993</v>
      </c>
      <c r="W45" s="86"/>
      <c r="X45" s="86"/>
      <c r="Y45" s="86"/>
      <c r="Z45" s="86"/>
      <c r="AA45" s="181"/>
      <c r="AB45" s="86"/>
      <c r="AC45" s="86"/>
      <c r="AD45" s="86"/>
      <c r="AE45" s="86"/>
      <c r="AF45" s="86"/>
      <c r="AG45" s="86"/>
      <c r="AH45" s="86"/>
      <c r="AI45" s="87"/>
      <c r="AJ45" s="181"/>
      <c r="AK45" s="86"/>
      <c r="AL45" s="86"/>
      <c r="AM45" s="86"/>
      <c r="AN45" s="86"/>
      <c r="AO45" s="87"/>
      <c r="AP45" s="87">
        <v>13.2</v>
      </c>
    </row>
    <row r="46" spans="1:188" ht="47" customHeight="1" thickBot="1">
      <c r="A46" s="202" t="s">
        <v>123</v>
      </c>
      <c r="B46" s="51" t="s">
        <v>200</v>
      </c>
      <c r="C46" s="191">
        <v>30</v>
      </c>
      <c r="D46" s="179">
        <f t="shared" si="2"/>
        <v>53.560000000000009</v>
      </c>
      <c r="E46" s="182"/>
      <c r="F46" s="88"/>
      <c r="G46" s="88">
        <v>3</v>
      </c>
      <c r="H46" s="88"/>
      <c r="I46" s="88"/>
      <c r="J46" s="88">
        <v>11.5</v>
      </c>
      <c r="K46" s="88"/>
      <c r="L46" s="88"/>
      <c r="M46" s="88"/>
      <c r="N46" s="208">
        <v>21</v>
      </c>
      <c r="O46" s="208">
        <v>7.82</v>
      </c>
      <c r="P46" s="208">
        <v>8.14</v>
      </c>
      <c r="Q46" s="88"/>
      <c r="R46" s="88"/>
      <c r="S46" s="88"/>
      <c r="T46" s="88"/>
      <c r="U46" s="88"/>
      <c r="V46" s="88">
        <v>1</v>
      </c>
      <c r="W46" s="88"/>
      <c r="X46" s="88"/>
      <c r="Y46" s="88"/>
      <c r="Z46" s="88"/>
      <c r="AA46" s="182">
        <v>0.1</v>
      </c>
      <c r="AB46" s="88">
        <v>0.1</v>
      </c>
      <c r="AC46" s="88">
        <v>0.1</v>
      </c>
      <c r="AD46" s="88"/>
      <c r="AE46" s="88"/>
      <c r="AF46" s="88">
        <v>0.1</v>
      </c>
      <c r="AG46" s="88">
        <v>0.1</v>
      </c>
      <c r="AH46" s="88"/>
      <c r="AI46" s="89"/>
      <c r="AJ46" s="182"/>
      <c r="AK46" s="88"/>
      <c r="AL46" s="88"/>
      <c r="AM46" s="88"/>
      <c r="AN46" s="88"/>
      <c r="AO46" s="89"/>
      <c r="AP46" s="89">
        <v>0.6</v>
      </c>
    </row>
    <row r="47" spans="1:188" ht="16" thickBot="1">
      <c r="A47" s="161" t="s">
        <v>58</v>
      </c>
      <c r="B47" s="162" t="s">
        <v>19</v>
      </c>
      <c r="C47" s="163">
        <v>31</v>
      </c>
      <c r="D47" s="56">
        <f t="shared" si="2"/>
        <v>37.71</v>
      </c>
      <c r="E47" s="263">
        <v>8</v>
      </c>
      <c r="F47" s="99"/>
      <c r="G47" s="99">
        <v>1</v>
      </c>
      <c r="H47" s="99"/>
      <c r="I47" s="99"/>
      <c r="J47" s="99"/>
      <c r="K47" s="99">
        <v>1</v>
      </c>
      <c r="L47" s="99">
        <v>0.7</v>
      </c>
      <c r="M47" s="99">
        <v>1</v>
      </c>
      <c r="N47" s="99"/>
      <c r="O47" s="99"/>
      <c r="P47" s="206">
        <v>2.74</v>
      </c>
      <c r="Q47" s="99">
        <v>1.5</v>
      </c>
      <c r="R47" s="99"/>
      <c r="S47" s="99"/>
      <c r="T47" s="99"/>
      <c r="U47" s="99"/>
      <c r="V47" s="206">
        <v>10.6</v>
      </c>
      <c r="W47" s="99"/>
      <c r="X47" s="99"/>
      <c r="Y47" s="99"/>
      <c r="Z47" s="100"/>
      <c r="AA47" s="186"/>
      <c r="AB47" s="99"/>
      <c r="AC47" s="99"/>
      <c r="AD47" s="99"/>
      <c r="AE47" s="99"/>
      <c r="AF47" s="99"/>
      <c r="AG47" s="99"/>
      <c r="AH47" s="99"/>
      <c r="AI47" s="101"/>
      <c r="AJ47" s="186"/>
      <c r="AK47" s="99">
        <v>2.5</v>
      </c>
      <c r="AL47" s="99">
        <v>0.42</v>
      </c>
      <c r="AM47" s="99">
        <v>3</v>
      </c>
      <c r="AN47" s="99">
        <v>2.25</v>
      </c>
      <c r="AO47" s="101">
        <v>3</v>
      </c>
      <c r="AP47" s="101"/>
    </row>
    <row r="50" spans="1:188">
      <c r="A50" s="19"/>
      <c r="C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2" spans="1:188">
      <c r="A52" s="19"/>
      <c r="C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>
      <c r="A53" s="19"/>
      <c r="C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>
      <c r="A54" s="19"/>
      <c r="C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</sheetData>
  <mergeCells count="3">
    <mergeCell ref="A2:B2"/>
    <mergeCell ref="AA8:AI8"/>
    <mergeCell ref="AJ8:AO8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WP list</vt:lpstr>
      <vt:lpstr>WP list</vt:lpstr>
      <vt:lpstr>WT6 Project effort beneficiary</vt:lpstr>
      <vt:lpstr>WT7 Project effort by activity</vt:lpstr>
      <vt:lpstr>STaff effort in Proposal</vt:lpstr>
      <vt:lpstr>Amend 2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Constantinos Mylonas</cp:lastModifiedBy>
  <cp:lastPrinted>2014-12-19T12:27:00Z</cp:lastPrinted>
  <dcterms:created xsi:type="dcterms:W3CDTF">2012-10-05T10:49:08Z</dcterms:created>
  <dcterms:modified xsi:type="dcterms:W3CDTF">2016-11-29T07:23:18Z</dcterms:modified>
</cp:coreProperties>
</file>